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20" windowWidth="15480" windowHeight="10776" activeTab="0"/>
  </bookViews>
  <sheets>
    <sheet name="ROLL CAGES ROAD &amp; LIGHT TRACK" sheetId="1" r:id="rId1"/>
    <sheet name="RACING FIA -DMSB ROLL CAGES  " sheetId="2" r:id="rId2"/>
    <sheet name="CLUBSPORT CAGES " sheetId="3" r:id="rId3"/>
  </sheets>
  <definedNames/>
  <calcPr fullCalcOnLoad="1"/>
</workbook>
</file>

<file path=xl/sharedStrings.xml><?xml version="1.0" encoding="utf-8"?>
<sst xmlns="http://schemas.openxmlformats.org/spreadsheetml/2006/main" count="184" uniqueCount="154">
  <si>
    <t>-</t>
  </si>
  <si>
    <r>
      <rPr>
        <b/>
        <sz val="8"/>
        <rFont val="Arial"/>
        <family val="2"/>
      </rPr>
      <t>** Die Türverkleidungen müssen gegebenenfalls geändert bzw. entfernt werden.</t>
    </r>
    <r>
      <rPr>
        <sz val="8"/>
        <rFont val="Arial"/>
        <family val="2"/>
      </rPr>
      <t xml:space="preserve">
You have to change the doortrims when it is necessary.</t>
    </r>
  </si>
  <si>
    <r>
      <rPr>
        <b/>
        <sz val="8"/>
        <rFont val="Arial"/>
        <family val="2"/>
      </rPr>
      <t>*** Der Himmel muss gegebenenfalls geändert bzw. entfernt werden.</t>
    </r>
    <r>
      <rPr>
        <sz val="8"/>
        <rFont val="Arial"/>
        <family val="2"/>
      </rPr>
      <t xml:space="preserve">
You have to change the casing in the roof when it is necessary.</t>
    </r>
  </si>
  <si>
    <t>Überrollbügel und -käfige für den Gebrauch im Straßenverkehr</t>
  </si>
  <si>
    <t>Mazda MX-5 Typ NA (Bj. 1989 – 1998)</t>
  </si>
  <si>
    <t>Mazda MX-5 Typ NB (Bj. 1998 – 2005)</t>
  </si>
  <si>
    <t>roll bars and cages for using in the road traffic</t>
  </si>
  <si>
    <t>Bei unsachgemäßer Montage wird keine Haftung übernommen.</t>
  </si>
  <si>
    <t>No liability can be assumed if parts are not properly installed according to instructions.</t>
  </si>
  <si>
    <t>Irrtum und Änderungen vorbehalten.</t>
  </si>
  <si>
    <r>
      <t xml:space="preserve">Alle angegebenen Preise in EURO zzgl. MwSt. </t>
    </r>
    <r>
      <rPr>
        <sz val="8"/>
        <rFont val="Arial"/>
        <family val="2"/>
      </rPr>
      <t>/ All prices are in EURO without VAT.</t>
    </r>
  </si>
  <si>
    <r>
      <t xml:space="preserve">Bezeichnung / </t>
    </r>
    <r>
      <rPr>
        <sz val="7.5"/>
        <color indexed="9"/>
        <rFont val="Arial"/>
        <family val="2"/>
      </rPr>
      <t>title</t>
    </r>
    <r>
      <rPr>
        <b/>
        <sz val="7.5"/>
        <color indexed="9"/>
        <rFont val="Arial"/>
        <family val="2"/>
      </rPr>
      <t xml:space="preserve">
</t>
    </r>
  </si>
  <si>
    <r>
      <t xml:space="preserve">Roadsterbügel / </t>
    </r>
    <r>
      <rPr>
        <u val="single"/>
        <sz val="12"/>
        <rFont val="Arial"/>
        <family val="2"/>
      </rPr>
      <t>roll bars for roadsters</t>
    </r>
  </si>
  <si>
    <r>
      <rPr>
        <b/>
        <sz val="8"/>
        <color indexed="53"/>
        <rFont val="Arial"/>
        <family val="2"/>
      </rPr>
      <t>* Lackierfarbe: schwarz RAL-Ton 9005 oder rot RAL-Ton 3002</t>
    </r>
    <r>
      <rPr>
        <sz val="8"/>
        <color indexed="53"/>
        <rFont val="Arial"/>
        <family val="2"/>
      </rPr>
      <t xml:space="preserve">
colour: black RAL 9005 or red RAL 3002</t>
    </r>
  </si>
  <si>
    <t>255,00 / 272,00</t>
  </si>
  <si>
    <t>297,00 / 418,00</t>
  </si>
  <si>
    <t xml:space="preserve"> 84,00</t>
  </si>
  <si>
    <t xml:space="preserve"> 48,00</t>
  </si>
  <si>
    <t>Steel 25 Cromo 4
(1.7218)
45x1,5 / 41,3x1,5 mm
Unpainted</t>
  </si>
  <si>
    <t xml:space="preserve">CAGE TYPE AND DETAILS </t>
  </si>
  <si>
    <t>NO</t>
  </si>
  <si>
    <t xml:space="preserve">Steel S355J2
(1.0577) ST52-3
45x2,5 / 40x2 mm
Unpainted </t>
  </si>
  <si>
    <t>Steel S355J2
(1.0577) ST52-3
45x2,5 / 40x2 mm
Painted</t>
  </si>
  <si>
    <t xml:space="preserve">Steel S355J2
(1.0577) ST52-3
40x2 mm
Unpainted </t>
  </si>
  <si>
    <t xml:space="preserve">Stahl / steel S355J2
(1.0577) ST52-3
40x2 mm
Painted </t>
  </si>
  <si>
    <t xml:space="preserve">Steel S355J2
(1.0577) ST52-3
40x2 mm
Painted </t>
  </si>
  <si>
    <t>Stahl / steel 25 Cromo 4
(1.7218)
45x1,5 / 41,3x1,5 mm
Painted</t>
  </si>
  <si>
    <t>Steel 25 Cromo 4
(1.7218)
45x1,5 / 41,3x1,5 mm
Painted</t>
  </si>
  <si>
    <t>Aluminium 
AlMg3
45x3 / 40x3 mm
Unpolished</t>
  </si>
  <si>
    <t>Aluminium 
AlMg3
45x3 / 40x3 mm
Polished</t>
  </si>
  <si>
    <r>
      <t xml:space="preserve">Stahl / </t>
    </r>
    <r>
      <rPr>
        <b/>
        <sz val="7.5"/>
        <color indexed="9"/>
        <rFont val="Arial"/>
        <family val="2"/>
      </rPr>
      <t xml:space="preserve">steel </t>
    </r>
    <r>
      <rPr>
        <b/>
        <sz val="7.5"/>
        <color indexed="53"/>
        <rFont val="Arial"/>
        <family val="2"/>
      </rPr>
      <t>S355J2
(1.0577) ST52-3</t>
    </r>
    <r>
      <rPr>
        <b/>
        <sz val="7.5"/>
        <color indexed="9"/>
        <rFont val="Arial"/>
        <family val="2"/>
      </rPr>
      <t xml:space="preserve">
45x2,5 / 40x2 mm
unlackiert / lackiert*
not varnished / varnished</t>
    </r>
  </si>
  <si>
    <r>
      <t xml:space="preserve">Aluminium / </t>
    </r>
    <r>
      <rPr>
        <b/>
        <sz val="7.5"/>
        <color indexed="9"/>
        <rFont val="Arial"/>
        <family val="2"/>
      </rPr>
      <t xml:space="preserve">aluminum
</t>
    </r>
    <r>
      <rPr>
        <b/>
        <sz val="7.5"/>
        <color indexed="53"/>
        <rFont val="Arial"/>
        <family val="2"/>
      </rPr>
      <t>AlMg3</t>
    </r>
    <r>
      <rPr>
        <b/>
        <sz val="7.5"/>
        <color indexed="9"/>
        <rFont val="Arial"/>
        <family val="2"/>
      </rPr>
      <t xml:space="preserve">
45x3 / 40x3 mm
unpoliert / poliert
not polished / polished</t>
    </r>
  </si>
  <si>
    <r>
      <t xml:space="preserve">Stahl / </t>
    </r>
    <r>
      <rPr>
        <sz val="9"/>
        <color indexed="10"/>
        <rFont val="Arial"/>
        <family val="2"/>
      </rPr>
      <t>steel</t>
    </r>
    <r>
      <rPr>
        <b/>
        <sz val="9"/>
        <color indexed="10"/>
        <rFont val="Arial"/>
        <family val="2"/>
      </rPr>
      <t xml:space="preserve"> S355J2
(1.0577) ST52-3
45x2,5 / 40x2 mm
Unpainted </t>
    </r>
  </si>
  <si>
    <r>
      <rPr>
        <b/>
        <sz val="10"/>
        <color indexed="10"/>
        <rFont val="Arial"/>
        <family val="2"/>
      </rPr>
      <t xml:space="preserve"> ADITIONAL ADD ON ELEMENTS                                                </t>
    </r>
    <r>
      <rPr>
        <b/>
        <sz val="7.5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ADDITIONAL  ADD ON ELEMENTS </t>
    </r>
  </si>
  <si>
    <r>
      <rPr>
        <b/>
        <sz val="8"/>
        <rFont val="Arial"/>
        <family val="2"/>
      </rPr>
      <t xml:space="preserve">Roll Bar / Cage Type B and C </t>
    </r>
    <r>
      <rPr>
        <sz val="8"/>
        <rFont val="Arial"/>
        <family val="2"/>
      </rPr>
      <t xml:space="preserve">
 with single diagonal rear strut</t>
    </r>
  </si>
  <si>
    <r>
      <t xml:space="preserve"> </t>
    </r>
    <r>
      <rPr>
        <b/>
        <sz val="8"/>
        <rFont val="Arial"/>
        <family val="2"/>
      </rPr>
      <t>Roll cage Type E and F</t>
    </r>
    <r>
      <rPr>
        <sz val="8"/>
        <rFont val="Arial"/>
        <family val="2"/>
      </rPr>
      <t xml:space="preserve">
Fixed in front of the dashboard
 with single diagonal rear strut</t>
    </r>
  </si>
  <si>
    <t xml:space="preserve">
lateral protection removable</t>
  </si>
  <si>
    <t xml:space="preserve">
double lateral protection removable</t>
  </si>
  <si>
    <t xml:space="preserve">
door-crosses with gusset plates
removable</t>
  </si>
  <si>
    <t xml:space="preserve">
h-strut removable</t>
  </si>
  <si>
    <t xml:space="preserve">
cross instead of diagonal strut bar
removable</t>
  </si>
  <si>
    <t xml:space="preserve">
cross with gusset plates removable</t>
  </si>
  <si>
    <t xml:space="preserve">
cross in the roof</t>
  </si>
  <si>
    <t xml:space="preserve">
safety belt tube without insert nuts</t>
  </si>
  <si>
    <t xml:space="preserve">
safety belt tube with 4 insert nuts</t>
  </si>
  <si>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
Cage front component (main bar must be delivered when we should make a roll cage from your roll bar.)</t>
    </r>
  </si>
  <si>
    <r>
      <rPr>
        <b/>
        <sz val="8"/>
        <rFont val="Arial"/>
        <family val="2"/>
      </rPr>
      <t xml:space="preserve">
</t>
    </r>
    <r>
      <rPr>
        <b/>
        <sz val="8"/>
        <color indexed="53"/>
        <rFont val="Arial"/>
        <family val="2"/>
      </rPr>
      <t>HL = 2.000 mm</t>
    </r>
    <r>
      <rPr>
        <sz val="8"/>
        <rFont val="Arial"/>
        <family val="2"/>
      </rPr>
      <t xml:space="preserve">
unpolstery material 40 Ø </t>
    </r>
    <r>
      <rPr>
        <sz val="8"/>
        <color indexed="53"/>
        <rFont val="Arial"/>
        <family val="2"/>
      </rPr>
      <t>price</t>
    </r>
    <r>
      <rPr>
        <sz val="8"/>
        <rFont val="Arial"/>
        <family val="2"/>
      </rPr>
      <t xml:space="preserve"> per meter
</t>
    </r>
    <r>
      <rPr>
        <sz val="8"/>
        <color indexed="53"/>
        <rFont val="Arial"/>
        <family val="2"/>
      </rPr>
      <t>length 2.000 mm</t>
    </r>
  </si>
  <si>
    <r>
      <rPr>
        <b/>
        <sz val="8"/>
        <rFont val="Arial"/>
        <family val="2"/>
      </rPr>
      <t xml:space="preserve">
</t>
    </r>
    <r>
      <rPr>
        <b/>
        <sz val="8"/>
        <color indexed="53"/>
        <rFont val="Arial"/>
        <family val="2"/>
      </rPr>
      <t>HL = 2.000 mm</t>
    </r>
    <r>
      <rPr>
        <sz val="8"/>
        <rFont val="Arial"/>
        <family val="2"/>
      </rPr>
      <t xml:space="preserve">
unpolstery material 45 Ø </t>
    </r>
    <r>
      <rPr>
        <sz val="8"/>
        <color indexed="53"/>
        <rFont val="Arial"/>
        <family val="2"/>
      </rPr>
      <t>price</t>
    </r>
    <r>
      <rPr>
        <sz val="8"/>
        <rFont val="Arial"/>
        <family val="2"/>
      </rPr>
      <t xml:space="preserve"> per meter
</t>
    </r>
    <r>
      <rPr>
        <sz val="8"/>
        <color indexed="53"/>
        <rFont val="Arial"/>
        <family val="2"/>
      </rPr>
      <t>length 2.000 mm</t>
    </r>
  </si>
  <si>
    <r>
      <t xml:space="preserve">
adhesive tape for unpolstery material black, width: 30 mm, length: 33 / roll
</t>
    </r>
    <r>
      <rPr>
        <b/>
        <sz val="8"/>
        <rFont val="Arial"/>
        <family val="2"/>
      </rPr>
      <t xml:space="preserve">Art. Nr. L1603031 </t>
    </r>
    <r>
      <rPr>
        <sz val="8"/>
        <rFont val="Arial"/>
        <family val="2"/>
      </rPr>
      <t>/ part # L1603031</t>
    </r>
  </si>
  <si>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FIA roll cage padding
8857-2001 Typ A, Länge: 915 mm
für Rohrdurchmesser: Ø 38 - 44 mm
für Rohrdurchmesser: Ø 44,5 - 50 mm</t>
    </r>
  </si>
  <si>
    <t xml:space="preserve">     </t>
  </si>
  <si>
    <t xml:space="preserve">WIECHERS ROLL CAGES FOR ROAD &amp; LIGHT TRACK USE </t>
  </si>
  <si>
    <t xml:space="preserve">ALL PRICES ARE £GBP INCLUDING VAT. DELIVERY COSTS ARE EXTRA, FROM GERMANY TO END LOCATION </t>
  </si>
  <si>
    <r>
      <rPr>
        <b/>
        <sz val="8"/>
        <rFont val="Arial"/>
        <family val="2"/>
      </rPr>
      <t xml:space="preserve">Roll cage Type E/A and F/A </t>
    </r>
    <r>
      <rPr>
        <sz val="8"/>
        <rFont val="Arial"/>
        <family val="2"/>
      </rPr>
      <t xml:space="preserve">
Fixed through the dashboard                                                          with single diagonal rear  strut</t>
    </r>
  </si>
  <si>
    <t xml:space="preserve">WIECHERS CLUBSPORT TYPE B HALFCAGES USING OEM SEAT BELT MOUNTS. </t>
  </si>
  <si>
    <t xml:space="preserve">All cages come with single rear diagonal strut, see bottom of table for extra add on elements. </t>
  </si>
  <si>
    <t xml:space="preserve">Delivery costs from Germany are NOT included in the below prices ! </t>
  </si>
  <si>
    <t xml:space="preserve">VEHICLE MODEL </t>
  </si>
  <si>
    <t xml:space="preserve">TUBE TYPE </t>
  </si>
  <si>
    <r>
      <rPr>
        <sz val="10"/>
        <rFont val="Arial"/>
        <family val="2"/>
      </rPr>
      <t>Steel</t>
    </r>
    <r>
      <rPr>
        <b/>
        <sz val="10"/>
        <rFont val="Arial"/>
        <family val="2"/>
      </rPr>
      <t xml:space="preserve"> ST52
45x2,5/40x2 mm
Painted EU </t>
    </r>
  </si>
  <si>
    <t xml:space="preserve">Steel ST52
45x2,5/40x2 mm
Unpainted                 PRICE £GBP INC VAT </t>
  </si>
  <si>
    <t xml:space="preserve">Steel ST52
45x2,5/40x2 mm
Painted                          PRICE £ GBP INC VAT </t>
  </si>
  <si>
    <r>
      <t xml:space="preserve"> S</t>
    </r>
    <r>
      <rPr>
        <sz val="10"/>
        <rFont val="Arial"/>
        <family val="2"/>
      </rPr>
      <t>teel</t>
    </r>
    <r>
      <rPr>
        <b/>
        <sz val="10"/>
        <rFont val="Arial"/>
        <family val="2"/>
      </rPr>
      <t xml:space="preserve"> 25 CrMo 4
45x1,5/41,3x1,5
</t>
    </r>
    <r>
      <rPr>
        <sz val="10"/>
        <rFont val="Arial"/>
        <family val="2"/>
      </rPr>
      <t xml:space="preserve">not varnished EU </t>
    </r>
  </si>
  <si>
    <r>
      <t xml:space="preserve"> S</t>
    </r>
    <r>
      <rPr>
        <sz val="10"/>
        <rFont val="Arial"/>
        <family val="2"/>
      </rPr>
      <t>teel</t>
    </r>
    <r>
      <rPr>
        <b/>
        <sz val="10"/>
        <rFont val="Arial"/>
        <family val="2"/>
      </rPr>
      <t xml:space="preserve"> 25 CrMo 4
45x1,5/41,3x1,5
VARNISHED EU </t>
    </r>
  </si>
  <si>
    <t xml:space="preserve"> Steel 25 CrMo 4
45x1,5/41,3x1,5
UnPainted                 PRICE £GBP INC VAT </t>
  </si>
  <si>
    <t xml:space="preserve"> Steel 25 CrMo 4
45x1,5/41,3x1,5  Painted                 PRICE £GBP INC VAT </t>
  </si>
  <si>
    <t>Audi A3 RS3 (Bj. 2011 - 2012)</t>
  </si>
  <si>
    <t>BMW E46 Coupé</t>
  </si>
  <si>
    <t>BMW MINI R53</t>
  </si>
  <si>
    <t>BMW MINI R56</t>
  </si>
  <si>
    <t>BMW 3er E90 Limousine 
(Bj. 2005 - 2008)</t>
  </si>
  <si>
    <t>BMW 3er M3 E92 Coupé
(Bj. 2007 - 2012)</t>
  </si>
  <si>
    <t>BMW 1er F21 3-trg. 
(ab Bj. 09/2012)</t>
  </si>
  <si>
    <r>
      <t xml:space="preserve">Chevrolet Camaro (ab Bj. 2009)
</t>
    </r>
    <r>
      <rPr>
        <sz val="10"/>
        <color indexed="8"/>
        <rFont val="Arial"/>
        <family val="2"/>
      </rPr>
      <t>ohne Rücksitzbank</t>
    </r>
  </si>
  <si>
    <t>Fiat Grande Punto Typ 199 / Abarth (ab Bj. 09/2005)</t>
  </si>
  <si>
    <t>Ford C-Max II (ab Bj. 2010)</t>
  </si>
  <si>
    <t>Ford Focus III (ab Bj. 2011)</t>
  </si>
  <si>
    <t>Ford Mondeo IV Typ BA7 
(Bj. 2007 - 2010)</t>
  </si>
  <si>
    <t>Ford Mondeo V Typ MK5 
(ab Bj. 2013)</t>
  </si>
  <si>
    <t>Ford S-Max (Bj. 2006 - 2010)</t>
  </si>
  <si>
    <t>Ford B-Max (ab Bj. 06/2012) Steilheck, 5-trg.</t>
  </si>
  <si>
    <t>Ford Kuga (ab Bj. 2008) 
Steilheck, 5-trg.</t>
  </si>
  <si>
    <t>Honda Civic FN2 Type R 
(Bj. 03/2007 – 08/2010)</t>
  </si>
  <si>
    <t xml:space="preserve">Hyundai Genesis Coupé 
(ab Bj. 2008) </t>
  </si>
  <si>
    <t xml:space="preserve">Mercedes A-Klasse C176 / W176 (ab Bj. 09/2012) </t>
  </si>
  <si>
    <r>
      <t>Opel Astra-J GTC/OPC 
(ab Bj. 2009)</t>
    </r>
    <r>
      <rPr>
        <sz val="10"/>
        <color indexed="8"/>
        <rFont val="Arial"/>
        <family val="2"/>
      </rPr>
      <t xml:space="preserve"> ohne Rücksitzbank</t>
    </r>
  </si>
  <si>
    <t>Porsche 964 Carrera 2 + 4</t>
  </si>
  <si>
    <t>Porsche 964 RS</t>
  </si>
  <si>
    <t>Porsche 911 RS</t>
  </si>
  <si>
    <t>Porsche 996</t>
  </si>
  <si>
    <t>Porsche 997</t>
  </si>
  <si>
    <t>Porsche 991</t>
  </si>
  <si>
    <r>
      <t xml:space="preserve">Porsche Cayman Typ 981c
(ab Bj. 2013)
</t>
    </r>
    <r>
      <rPr>
        <sz val="10"/>
        <color indexed="8"/>
        <rFont val="Arial"/>
        <family val="2"/>
      </rPr>
      <t>(Verkleidungen müssen eingeschnitten oder entfernt werden.)</t>
    </r>
  </si>
  <si>
    <r>
      <t>Renault Megane III Typ Z Coupé (Bj. 2009 - 2012)</t>
    </r>
  </si>
  <si>
    <t>Renault Clio III Typ R
(Bj. 2005 - 2013)</t>
  </si>
  <si>
    <t>Subaru BRZ (ab Bj. 2012)</t>
  </si>
  <si>
    <t>Toyota GT86 (ab Bj. 2012)</t>
  </si>
  <si>
    <t>VW Golf V</t>
  </si>
  <si>
    <t>VW Golf VI</t>
  </si>
  <si>
    <t>VW Golf VI Cabrio</t>
  </si>
  <si>
    <t>VW Scirocco III (ab Bj. 2008)</t>
  </si>
  <si>
    <t>VW Polo V Typ 6R (ab Bj. 2009)</t>
  </si>
  <si>
    <t xml:space="preserve">ADDITIONAL ADD ON ELEMENTS </t>
  </si>
  <si>
    <r>
      <t xml:space="preserve">
H</t>
    </r>
    <r>
      <rPr>
        <sz val="10"/>
        <rFont val="Arial"/>
        <family val="2"/>
      </rPr>
      <t>-strut removable</t>
    </r>
  </si>
  <si>
    <r>
      <t xml:space="preserve">
C</t>
    </r>
    <r>
      <rPr>
        <sz val="10"/>
        <rFont val="Arial"/>
        <family val="2"/>
      </rPr>
      <t>ross instead of diagonal
strut bar removable</t>
    </r>
  </si>
  <si>
    <r>
      <t xml:space="preserve"> S</t>
    </r>
    <r>
      <rPr>
        <sz val="10"/>
        <rFont val="Arial"/>
        <family val="2"/>
      </rPr>
      <t>afety belt tube without
insert nuts</t>
    </r>
  </si>
  <si>
    <r>
      <t xml:space="preserve"> S</t>
    </r>
    <r>
      <rPr>
        <sz val="10"/>
        <rFont val="Arial"/>
        <family val="2"/>
      </rPr>
      <t>afety belt tube with 4
insert nuts</t>
    </r>
  </si>
  <si>
    <t>Die Bügel werden an den Originalgurtpunkten befestigt.
Es müssen keine zusätzlichen Löcher gebohrt werden!</t>
  </si>
  <si>
    <t>For the installation you take the original belt points in the car.
You don't have to to drill any holes!</t>
  </si>
  <si>
    <t>Errors and omissions excepted.</t>
  </si>
  <si>
    <t>--- / ---</t>
  </si>
  <si>
    <r>
      <t xml:space="preserve">Mittragende Überrollkäfige </t>
    </r>
    <r>
      <rPr>
        <sz val="8"/>
        <rFont val="Arial"/>
        <family val="2"/>
      </rPr>
      <t>für Rohkarossen, eingeschweißt,</t>
    </r>
  </si>
  <si>
    <t>auf Anfrage</t>
  </si>
  <si>
    <r>
      <rPr>
        <sz val="8"/>
        <rFont val="Arial"/>
        <family val="2"/>
      </rPr>
      <t>mit allen Nebenarbeiten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Integrated and Supportive cage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Constructions for vehicle body shells welded in</t>
    </r>
  </si>
  <si>
    <r>
      <t>*</t>
    </r>
    <r>
      <rPr>
        <b/>
        <sz val="8"/>
        <color indexed="53"/>
        <rFont val="Arial"/>
        <family val="2"/>
      </rPr>
      <t xml:space="preserve"> Lackierfarbe: schwarz RAL-Ton 9005 oder rot RAL-Ton 3002</t>
    </r>
    <r>
      <rPr>
        <sz val="8"/>
        <color indexed="53"/>
        <rFont val="Arial"/>
        <family val="2"/>
      </rPr>
      <t xml:space="preserve">
colour: black RAL 9005 or red RAL 3002</t>
    </r>
  </si>
  <si>
    <r>
      <t xml:space="preserve">Stahl / </t>
    </r>
    <r>
      <rPr>
        <sz val="7.5"/>
        <rFont val="Arial"/>
        <family val="2"/>
      </rPr>
      <t>steel</t>
    </r>
    <r>
      <rPr>
        <b/>
        <sz val="7.5"/>
        <rFont val="Arial"/>
        <family val="2"/>
      </rPr>
      <t xml:space="preserve"> S355J2
(1.0577) ST52-3
45x2,5 / 40x2 mm
unlackiert / lackiert*
Not varnished EUROS RETAIL </t>
    </r>
  </si>
  <si>
    <r>
      <t xml:space="preserve">Stahl / </t>
    </r>
    <r>
      <rPr>
        <sz val="7.5"/>
        <rFont val="Arial"/>
        <family val="2"/>
      </rPr>
      <t>steel</t>
    </r>
    <r>
      <rPr>
        <b/>
        <sz val="7.5"/>
        <rFont val="Arial"/>
        <family val="2"/>
      </rPr>
      <t xml:space="preserve"> S355J2
(1.0577) ST52-3
45x2,5 / 40x2 mm
unlackiert / lackiert*
varnished EUROS  RETAIL </t>
    </r>
  </si>
  <si>
    <t xml:space="preserve">Roll Bar - Half Cage </t>
  </si>
  <si>
    <t xml:space="preserve">Type B and C with single rear diagonal strut </t>
  </si>
  <si>
    <t>Full Roll Cage</t>
  </si>
  <si>
    <t>Type E and F with diagonal strut</t>
  </si>
  <si>
    <t xml:space="preserve">Fixing in front of the dashboard </t>
  </si>
  <si>
    <t xml:space="preserve">Full Roll Cage </t>
  </si>
  <si>
    <t>Type E/A and F/A with diagonal strut</t>
  </si>
  <si>
    <t>Fixing through the dashboard</t>
  </si>
  <si>
    <t xml:space="preserve">
Lateral Protection (removable)</t>
  </si>
  <si>
    <t xml:space="preserve">
Double lateral Protection (removable)</t>
  </si>
  <si>
    <t xml:space="preserve">
Door crosses with gusset plates (removable)</t>
  </si>
  <si>
    <t xml:space="preserve">
H-Strut (removable)</t>
  </si>
  <si>
    <t xml:space="preserve">
Cross instead of diagonal strut (removable)</t>
  </si>
  <si>
    <t xml:space="preserve">
Cross with gusset plates (removable)</t>
  </si>
  <si>
    <t xml:space="preserve">
Cage front component support with gusset plates</t>
  </si>
  <si>
    <t xml:space="preserve">
Roof diagonal strut</t>
  </si>
  <si>
    <t xml:space="preserve">
Cross in the roof with gusset plates</t>
  </si>
  <si>
    <t xml:space="preserve">
Roll bar diagonal strut</t>
  </si>
  <si>
    <t xml:space="preserve">
Roll bar cross without gusset plates</t>
  </si>
  <si>
    <t xml:space="preserve">
Roll bar cross with gusset plates</t>
  </si>
  <si>
    <t xml:space="preserve">
Extended lateral protection</t>
  </si>
  <si>
    <t xml:space="preserve">
Connection bar (roll bar roof)</t>
  </si>
  <si>
    <t xml:space="preserve">
Safety belt tube with 4 insert nuts</t>
  </si>
  <si>
    <r>
      <t xml:space="preserve">
Upholstery material 40 Ø </t>
    </r>
    <r>
      <rPr>
        <sz val="10"/>
        <color indexed="53"/>
        <rFont val="Arial"/>
        <family val="2"/>
      </rPr>
      <t>price</t>
    </r>
    <r>
      <rPr>
        <sz val="10"/>
        <rFont val="Arial"/>
        <family val="2"/>
      </rPr>
      <t xml:space="preserve"> per meter
</t>
    </r>
    <r>
      <rPr>
        <sz val="10"/>
        <color indexed="53"/>
        <rFont val="Arial"/>
        <family val="2"/>
      </rPr>
      <t>length 2.000 mm</t>
    </r>
  </si>
  <si>
    <r>
      <t xml:space="preserve">
unpolstery material 45 Ø </t>
    </r>
    <r>
      <rPr>
        <sz val="10"/>
        <color indexed="53"/>
        <rFont val="Arial"/>
        <family val="2"/>
      </rPr>
      <t>price</t>
    </r>
    <r>
      <rPr>
        <sz val="10"/>
        <rFont val="Arial"/>
        <family val="2"/>
      </rPr>
      <t xml:space="preserve"> per meter
</t>
    </r>
    <r>
      <rPr>
        <sz val="10"/>
        <color indexed="53"/>
        <rFont val="Arial"/>
        <family val="2"/>
      </rPr>
      <t>length 2.000 mm</t>
    </r>
  </si>
  <si>
    <t xml:space="preserve">
Adhesive tape for unpolstery material black, width: 30 mm, length: 33 / roll
Art. Nr. L1603031 / part number L1603031</t>
  </si>
  <si>
    <r>
      <t xml:space="preserve">
</t>
    </r>
    <r>
      <rPr>
        <sz val="8"/>
        <rFont val="Arial"/>
        <family val="2"/>
      </rPr>
      <t>FIA Roll Cage Padding, Type A 38-44 mm, 44,5-50 mm</t>
    </r>
  </si>
  <si>
    <t xml:space="preserve">CAGE TYPE AND ADD - ON ELEMENTS </t>
  </si>
  <si>
    <r>
      <t xml:space="preserve">Stahl / </t>
    </r>
    <r>
      <rPr>
        <sz val="7.5"/>
        <rFont val="Arial"/>
        <family val="2"/>
      </rPr>
      <t>steel</t>
    </r>
    <r>
      <rPr>
        <b/>
        <sz val="7.5"/>
        <rFont val="Arial"/>
        <family val="2"/>
      </rPr>
      <t xml:space="preserve"> 25 Cromo 4
(1.7218)
45x1,5 / 41,3x1,5 mm
varnished EU </t>
    </r>
  </si>
  <si>
    <r>
      <t xml:space="preserve">Stahl / </t>
    </r>
    <r>
      <rPr>
        <sz val="7.5"/>
        <rFont val="Arial"/>
        <family val="2"/>
      </rPr>
      <t>steel</t>
    </r>
    <r>
      <rPr>
        <b/>
        <sz val="7.5"/>
        <rFont val="Arial"/>
        <family val="2"/>
      </rPr>
      <t xml:space="preserve"> 25 Cromo 4
(1.7218)
45x1,5 / 41,3x1,5 mm
not varnished EU </t>
    </r>
  </si>
  <si>
    <t xml:space="preserve">Steel 25 Cromo 4
(1.7218)
45x1,5 / 41,3x1,5 mm
Unpainted                 £GBP INC VAT </t>
  </si>
  <si>
    <t xml:space="preserve">Steel 25 Cromo 4
(1.7218)
45x1,5 / 41,3x1,5 mm
Painted                    £GBP INC VAT </t>
  </si>
  <si>
    <t xml:space="preserve">Steel S355J2
(1.0577) ST52-3
45x2,5 / 40x2 mm
Unpainted                     £GBP INC VAT </t>
  </si>
  <si>
    <t xml:space="preserve">Steel S355J2
(1.0577) ST52-3
45x2,5 / 40x2 mm
Painted                        £GBP INC VAT </t>
  </si>
  <si>
    <t xml:space="preserve">WIECHERS RACING / MOTORSPORT CAGES WITH DMSB / FIA APPROVAL </t>
  </si>
  <si>
    <t xml:space="preserve">Stahl / steel S355J2
(1.0577) ST52-3
45x2,5 / 40x2 mm
Painted TRADE </t>
  </si>
  <si>
    <r>
      <rPr>
        <sz val="10"/>
        <rFont val="Arial"/>
        <family val="2"/>
      </rPr>
      <t>Steel</t>
    </r>
    <r>
      <rPr>
        <b/>
        <sz val="10"/>
        <rFont val="Arial"/>
        <family val="2"/>
      </rPr>
      <t xml:space="preserve"> ST52
45x2,5/40x2 mm
Unpainted  EU trade 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</si>
</sst>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.00"/>
    <numFmt numFmtId="181" formatCode="[$€-80C]\ #,##0.00"/>
    <numFmt numFmtId="182" formatCode="[$€-2]\ #,##0.00"/>
    <numFmt numFmtId="183" formatCode="#,##0.00\ [$€-41B]"/>
    <numFmt numFmtId="184" formatCode="#,##0.00\ [$€-425]"/>
    <numFmt numFmtId="185" formatCode="#,##0.00\ [$€-1007]"/>
    <numFmt numFmtId="186" formatCode="#,##0.00\ [$€-408]"/>
    <numFmt numFmtId="187" formatCode="#,##0.00\ [$€-2C1A]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7.5"/>
      <color indexed="9"/>
      <name val="Arial"/>
      <family val="2"/>
    </font>
    <font>
      <sz val="7.5"/>
      <color indexed="9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7.5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7.5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8"/>
      <color indexed="30"/>
      <name val="Arial"/>
      <family val="2"/>
    </font>
    <font>
      <sz val="10"/>
      <color indexed="53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5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b/>
      <u val="single"/>
      <sz val="12"/>
      <color indexed="53"/>
      <name val="Arial"/>
      <family val="2"/>
    </font>
    <font>
      <sz val="7.5"/>
      <color indexed="10"/>
      <name val="Arial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theme="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9"/>
      <color rgb="FFFFFF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4" tint="-0.4999699890613556"/>
      <name val="Arial"/>
      <family val="2"/>
    </font>
    <font>
      <b/>
      <u val="single"/>
      <sz val="12"/>
      <color rgb="FFFF0000"/>
      <name val="Arial"/>
      <family val="2"/>
    </font>
    <font>
      <b/>
      <sz val="7.5"/>
      <color rgb="FFFFFF00"/>
      <name val="Arial"/>
      <family val="2"/>
    </font>
    <font>
      <sz val="7.5"/>
      <color rgb="FFFFFF00"/>
      <name val="Arial"/>
      <family val="2"/>
    </font>
    <font>
      <sz val="8"/>
      <color rgb="FFFF0000"/>
      <name val="Arial"/>
      <family val="2"/>
    </font>
    <font>
      <b/>
      <sz val="14"/>
      <color theme="4" tint="-0.4999699890613556"/>
      <name val="Arial"/>
      <family val="2"/>
    </font>
    <font>
      <b/>
      <sz val="11"/>
      <color theme="4" tint="-0.4999699890613556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71" fillId="33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72" fillId="0" borderId="0" xfId="0" applyFont="1" applyAlignment="1">
      <alignment/>
    </xf>
    <xf numFmtId="0" fontId="3" fillId="0" borderId="10" xfId="0" applyFont="1" applyFill="1" applyBorder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left" wrapText="1"/>
    </xf>
    <xf numFmtId="2" fontId="72" fillId="0" borderId="0" xfId="0" applyNumberFormat="1" applyFont="1" applyAlignment="1">
      <alignment/>
    </xf>
    <xf numFmtId="2" fontId="71" fillId="33" borderId="10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wrapText="1"/>
    </xf>
    <xf numFmtId="180" fontId="5" fillId="0" borderId="0" xfId="0" applyNumberFormat="1" applyFont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71" fillId="33" borderId="10" xfId="0" applyNumberFormat="1" applyFont="1" applyFill="1" applyBorder="1" applyAlignment="1">
      <alignment horizontal="center" vertical="center" wrapText="1"/>
    </xf>
    <xf numFmtId="180" fontId="71" fillId="33" borderId="0" xfId="0" applyNumberFormat="1" applyFont="1" applyFill="1" applyBorder="1" applyAlignment="1">
      <alignment horizontal="center" vertical="center" wrapText="1"/>
    </xf>
    <xf numFmtId="180" fontId="73" fillId="0" borderId="0" xfId="0" applyNumberFormat="1" applyFont="1" applyFill="1" applyBorder="1" applyAlignment="1">
      <alignment horizontal="center" vertical="center" wrapText="1"/>
    </xf>
    <xf numFmtId="2" fontId="71" fillId="33" borderId="10" xfId="0" applyNumberFormat="1" applyFont="1" applyFill="1" applyBorder="1" applyAlignment="1">
      <alignment horizontal="center" wrapText="1"/>
    </xf>
    <xf numFmtId="2" fontId="71" fillId="33" borderId="0" xfId="0" applyNumberFormat="1" applyFont="1" applyFill="1" applyBorder="1" applyAlignment="1">
      <alignment horizontal="center" wrapText="1"/>
    </xf>
    <xf numFmtId="2" fontId="73" fillId="0" borderId="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72" fillId="34" borderId="0" xfId="0" applyFont="1" applyFill="1" applyAlignment="1">
      <alignment/>
    </xf>
    <xf numFmtId="2" fontId="12" fillId="0" borderId="0" xfId="0" applyNumberFormat="1" applyFont="1" applyAlignment="1">
      <alignment/>
    </xf>
    <xf numFmtId="180" fontId="12" fillId="0" borderId="0" xfId="0" applyNumberFormat="1" applyFont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center"/>
    </xf>
    <xf numFmtId="180" fontId="71" fillId="33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180" fontId="74" fillId="0" borderId="0" xfId="0" applyNumberFormat="1" applyFont="1" applyAlignment="1">
      <alignment horizontal="center" vertical="center"/>
    </xf>
    <xf numFmtId="2" fontId="73" fillId="0" borderId="0" xfId="0" applyNumberFormat="1" applyFont="1" applyFill="1" applyBorder="1" applyAlignment="1">
      <alignment/>
    </xf>
    <xf numFmtId="180" fontId="73" fillId="0" borderId="0" xfId="0" applyNumberFormat="1" applyFont="1" applyFill="1" applyBorder="1" applyAlignment="1">
      <alignment horizontal="center" vertical="center"/>
    </xf>
    <xf numFmtId="2" fontId="74" fillId="0" borderId="0" xfId="0" applyNumberFormat="1" applyFont="1" applyFill="1" applyBorder="1" applyAlignment="1">
      <alignment/>
    </xf>
    <xf numFmtId="180" fontId="74" fillId="0" borderId="0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2" fontId="73" fillId="0" borderId="12" xfId="0" applyNumberFormat="1" applyFont="1" applyFill="1" applyBorder="1" applyAlignment="1">
      <alignment horizontal="center" vertical="center"/>
    </xf>
    <xf numFmtId="180" fontId="73" fillId="0" borderId="12" xfId="0" applyNumberFormat="1" applyFont="1" applyFill="1" applyBorder="1" applyAlignment="1">
      <alignment horizontal="center" vertical="center"/>
    </xf>
    <xf numFmtId="2" fontId="73" fillId="0" borderId="0" xfId="0" applyNumberFormat="1" applyFont="1" applyFill="1" applyBorder="1" applyAlignment="1">
      <alignment horizontal="center" vertical="center"/>
    </xf>
    <xf numFmtId="2" fontId="73" fillId="0" borderId="11" xfId="0" applyNumberFormat="1" applyFont="1" applyFill="1" applyBorder="1" applyAlignment="1">
      <alignment horizontal="center" vertical="center"/>
    </xf>
    <xf numFmtId="180" fontId="73" fillId="0" borderId="11" xfId="0" applyNumberFormat="1" applyFont="1" applyFill="1" applyBorder="1" applyAlignment="1">
      <alignment horizontal="center" vertical="center"/>
    </xf>
    <xf numFmtId="2" fontId="74" fillId="0" borderId="0" xfId="0" applyNumberFormat="1" applyFont="1" applyBorder="1" applyAlignment="1">
      <alignment/>
    </xf>
    <xf numFmtId="180" fontId="74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75" fillId="33" borderId="10" xfId="0" applyFont="1" applyFill="1" applyBorder="1" applyAlignment="1">
      <alignment wrapText="1"/>
    </xf>
    <xf numFmtId="2" fontId="76" fillId="33" borderId="10" xfId="0" applyNumberFormat="1" applyFont="1" applyFill="1" applyBorder="1" applyAlignment="1">
      <alignment horizontal="center" wrapText="1"/>
    </xf>
    <xf numFmtId="180" fontId="76" fillId="33" borderId="10" xfId="0" applyNumberFormat="1" applyFont="1" applyFill="1" applyBorder="1" applyAlignment="1">
      <alignment horizontal="center" vertical="center" wrapText="1"/>
    </xf>
    <xf numFmtId="2" fontId="75" fillId="33" borderId="10" xfId="0" applyNumberFormat="1" applyFont="1" applyFill="1" applyBorder="1" applyAlignment="1">
      <alignment horizontal="center" wrapText="1"/>
    </xf>
    <xf numFmtId="180" fontId="7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0" borderId="0" xfId="0" applyFont="1" applyAlignment="1">
      <alignment/>
    </xf>
    <xf numFmtId="0" fontId="12" fillId="0" borderId="13" xfId="0" applyFont="1" applyFill="1" applyBorder="1" applyAlignment="1">
      <alignment wrapText="1"/>
    </xf>
    <xf numFmtId="2" fontId="17" fillId="0" borderId="0" xfId="0" applyNumberFormat="1" applyFont="1" applyBorder="1" applyAlignment="1">
      <alignment/>
    </xf>
    <xf numFmtId="180" fontId="17" fillId="0" borderId="0" xfId="0" applyNumberFormat="1" applyFont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/>
    </xf>
    <xf numFmtId="185" fontId="12" fillId="35" borderId="16" xfId="0" applyNumberFormat="1" applyFont="1" applyFill="1" applyBorder="1" applyAlignment="1">
      <alignment horizontal="center" wrapText="1"/>
    </xf>
    <xf numFmtId="2" fontId="12" fillId="35" borderId="16" xfId="0" applyNumberFormat="1" applyFont="1" applyFill="1" applyBorder="1" applyAlignment="1">
      <alignment horizontal="center" wrapText="1"/>
    </xf>
    <xf numFmtId="180" fontId="12" fillId="35" borderId="17" xfId="0" applyNumberFormat="1" applyFont="1" applyFill="1" applyBorder="1" applyAlignment="1">
      <alignment horizontal="center" vertical="center" wrapText="1"/>
    </xf>
    <xf numFmtId="180" fontId="12" fillId="35" borderId="16" xfId="0" applyNumberFormat="1" applyFont="1" applyFill="1" applyBorder="1" applyAlignment="1">
      <alignment horizontal="center" vertical="center" wrapText="1"/>
    </xf>
    <xf numFmtId="2" fontId="12" fillId="35" borderId="17" xfId="0" applyNumberFormat="1" applyFont="1" applyFill="1" applyBorder="1" applyAlignment="1">
      <alignment horizontal="center" wrapText="1"/>
    </xf>
    <xf numFmtId="180" fontId="12" fillId="35" borderId="18" xfId="0" applyNumberFormat="1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/>
    </xf>
    <xf numFmtId="185" fontId="12" fillId="35" borderId="20" xfId="0" applyNumberFormat="1" applyFont="1" applyFill="1" applyBorder="1" applyAlignment="1">
      <alignment horizontal="center" wrapText="1"/>
    </xf>
    <xf numFmtId="2" fontId="12" fillId="35" borderId="20" xfId="0" applyNumberFormat="1" applyFont="1" applyFill="1" applyBorder="1" applyAlignment="1">
      <alignment horizontal="center" wrapText="1"/>
    </xf>
    <xf numFmtId="180" fontId="12" fillId="35" borderId="20" xfId="0" applyNumberFormat="1" applyFont="1" applyFill="1" applyBorder="1" applyAlignment="1">
      <alignment horizontal="center" vertical="center" wrapText="1"/>
    </xf>
    <xf numFmtId="2" fontId="12" fillId="35" borderId="21" xfId="0" applyNumberFormat="1" applyFont="1" applyFill="1" applyBorder="1" applyAlignment="1">
      <alignment horizontal="center" wrapText="1"/>
    </xf>
    <xf numFmtId="2" fontId="12" fillId="35" borderId="0" xfId="0" applyNumberFormat="1" applyFont="1" applyFill="1" applyBorder="1" applyAlignment="1">
      <alignment horizontal="center" wrapText="1"/>
    </xf>
    <xf numFmtId="180" fontId="12" fillId="35" borderId="21" xfId="0" applyNumberFormat="1" applyFont="1" applyFill="1" applyBorder="1" applyAlignment="1">
      <alignment horizontal="center" vertical="center" wrapText="1"/>
    </xf>
    <xf numFmtId="180" fontId="12" fillId="35" borderId="22" xfId="0" applyNumberFormat="1" applyFont="1" applyFill="1" applyBorder="1" applyAlignment="1">
      <alignment horizontal="center" vertical="center" wrapText="1"/>
    </xf>
    <xf numFmtId="0" fontId="77" fillId="36" borderId="23" xfId="0" applyFont="1" applyFill="1" applyBorder="1" applyAlignment="1">
      <alignment wrapText="1"/>
    </xf>
    <xf numFmtId="185" fontId="72" fillId="0" borderId="10" xfId="0" applyNumberFormat="1" applyFont="1" applyBorder="1" applyAlignment="1">
      <alignment horizontal="center"/>
    </xf>
    <xf numFmtId="2" fontId="72" fillId="0" borderId="10" xfId="0" applyNumberFormat="1" applyFont="1" applyBorder="1" applyAlignment="1">
      <alignment horizontal="center"/>
    </xf>
    <xf numFmtId="180" fontId="78" fillId="0" borderId="10" xfId="0" applyNumberFormat="1" applyFont="1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/>
    </xf>
    <xf numFmtId="2" fontId="79" fillId="0" borderId="0" xfId="0" applyNumberFormat="1" applyFont="1" applyBorder="1" applyAlignment="1">
      <alignment/>
    </xf>
    <xf numFmtId="180" fontId="78" fillId="0" borderId="24" xfId="0" applyNumberFormat="1" applyFont="1" applyBorder="1" applyAlignment="1">
      <alignment horizontal="center" vertical="center"/>
    </xf>
    <xf numFmtId="0" fontId="77" fillId="36" borderId="23" xfId="0" applyFont="1" applyFill="1" applyBorder="1" applyAlignment="1">
      <alignment/>
    </xf>
    <xf numFmtId="0" fontId="17" fillId="0" borderId="25" xfId="0" applyFont="1" applyBorder="1" applyAlignment="1">
      <alignment wrapText="1"/>
    </xf>
    <xf numFmtId="18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 vertical="center"/>
    </xf>
    <xf numFmtId="180" fontId="72" fillId="0" borderId="10" xfId="0" applyNumberFormat="1" applyFont="1" applyBorder="1" applyAlignment="1">
      <alignment horizontal="center" vertical="center"/>
    </xf>
    <xf numFmtId="180" fontId="72" fillId="0" borderId="24" xfId="0" applyNumberFormat="1" applyFont="1" applyBorder="1" applyAlignment="1">
      <alignment horizontal="center" vertical="center"/>
    </xf>
    <xf numFmtId="0" fontId="17" fillId="34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wrapText="1"/>
    </xf>
    <xf numFmtId="185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80" fontId="80" fillId="0" borderId="10" xfId="0" applyNumberFormat="1" applyFont="1" applyBorder="1" applyAlignment="1">
      <alignment horizontal="center" vertical="center"/>
    </xf>
    <xf numFmtId="180" fontId="80" fillId="0" borderId="24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/>
    </xf>
    <xf numFmtId="185" fontId="17" fillId="0" borderId="0" xfId="0" applyNumberFormat="1" applyFont="1" applyBorder="1" applyAlignment="1">
      <alignment/>
    </xf>
    <xf numFmtId="2" fontId="17" fillId="0" borderId="26" xfId="0" applyNumberFormat="1" applyFont="1" applyBorder="1" applyAlignment="1">
      <alignment/>
    </xf>
    <xf numFmtId="180" fontId="17" fillId="0" borderId="26" xfId="0" applyNumberFormat="1" applyFont="1" applyBorder="1" applyAlignment="1">
      <alignment horizontal="center" vertical="center"/>
    </xf>
    <xf numFmtId="180" fontId="17" fillId="0" borderId="27" xfId="0" applyNumberFormat="1" applyFont="1" applyBorder="1" applyAlignment="1">
      <alignment horizontal="center" vertical="center"/>
    </xf>
    <xf numFmtId="180" fontId="17" fillId="0" borderId="28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12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85" fontId="17" fillId="0" borderId="31" xfId="0" applyNumberFormat="1" applyFont="1" applyBorder="1" applyAlignment="1">
      <alignment/>
    </xf>
    <xf numFmtId="2" fontId="17" fillId="0" borderId="31" xfId="0" applyNumberFormat="1" applyFont="1" applyBorder="1" applyAlignment="1">
      <alignment/>
    </xf>
    <xf numFmtId="180" fontId="17" fillId="0" borderId="31" xfId="0" applyNumberFormat="1" applyFont="1" applyBorder="1" applyAlignment="1">
      <alignment horizontal="center" vertical="center"/>
    </xf>
    <xf numFmtId="180" fontId="17" fillId="0" borderId="20" xfId="0" applyNumberFormat="1" applyFont="1" applyBorder="1" applyAlignment="1">
      <alignment horizontal="center" vertical="center"/>
    </xf>
    <xf numFmtId="185" fontId="17" fillId="34" borderId="0" xfId="0" applyNumberFormat="1" applyFont="1" applyFill="1" applyAlignment="1">
      <alignment/>
    </xf>
    <xf numFmtId="2" fontId="17" fillId="34" borderId="0" xfId="0" applyNumberFormat="1" applyFont="1" applyFill="1" applyAlignment="1">
      <alignment/>
    </xf>
    <xf numFmtId="180" fontId="17" fillId="34" borderId="0" xfId="0" applyNumberFormat="1" applyFont="1" applyFill="1" applyAlignment="1">
      <alignment horizontal="center" vertical="center"/>
    </xf>
    <xf numFmtId="185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0" fontId="17" fillId="0" borderId="0" xfId="0" applyNumberFormat="1" applyFont="1" applyAlignment="1">
      <alignment horizontal="center" vertical="center"/>
    </xf>
    <xf numFmtId="0" fontId="0" fillId="0" borderId="32" xfId="0" applyBorder="1" applyAlignment="1">
      <alignment/>
    </xf>
    <xf numFmtId="2" fontId="0" fillId="0" borderId="0" xfId="0" applyNumberFormat="1" applyFont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7" fontId="0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4" fillId="0" borderId="33" xfId="0" applyFont="1" applyBorder="1" applyAlignment="1">
      <alignment/>
    </xf>
    <xf numFmtId="186" fontId="72" fillId="0" borderId="33" xfId="0" applyNumberFormat="1" applyFont="1" applyFill="1" applyBorder="1" applyAlignment="1">
      <alignment vertical="center"/>
    </xf>
    <xf numFmtId="2" fontId="72" fillId="0" borderId="33" xfId="0" applyNumberFormat="1" applyFont="1" applyFill="1" applyBorder="1" applyAlignment="1">
      <alignment vertical="center"/>
    </xf>
    <xf numFmtId="0" fontId="24" fillId="0" borderId="34" xfId="0" applyFont="1" applyBorder="1" applyAlignment="1">
      <alignment/>
    </xf>
    <xf numFmtId="2" fontId="72" fillId="0" borderId="34" xfId="0" applyNumberFormat="1" applyFont="1" applyFill="1" applyBorder="1" applyAlignment="1">
      <alignment vertical="center"/>
    </xf>
    <xf numFmtId="0" fontId="72" fillId="0" borderId="34" xfId="0" applyFont="1" applyFill="1" applyBorder="1" applyAlignment="1">
      <alignment/>
    </xf>
    <xf numFmtId="0" fontId="24" fillId="0" borderId="34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34" xfId="0" applyFont="1" applyBorder="1" applyAlignment="1">
      <alignment wrapText="1"/>
    </xf>
    <xf numFmtId="2" fontId="0" fillId="0" borderId="34" xfId="0" applyNumberFormat="1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left" vertical="center" wrapText="1"/>
    </xf>
    <xf numFmtId="2" fontId="0" fillId="0" borderId="34" xfId="0" applyNumberFormat="1" applyFont="1" applyBorder="1" applyAlignment="1">
      <alignment horizontal="left" vertical="center" wrapText="1"/>
    </xf>
    <xf numFmtId="4" fontId="0" fillId="0" borderId="35" xfId="0" applyNumberFormat="1" applyFont="1" applyBorder="1" applyAlignment="1">
      <alignment wrapText="1"/>
    </xf>
    <xf numFmtId="4" fontId="0" fillId="0" borderId="34" xfId="0" applyNumberFormat="1" applyFont="1" applyBorder="1" applyAlignment="1">
      <alignment wrapText="1"/>
    </xf>
    <xf numFmtId="4" fontId="0" fillId="0" borderId="34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87" fontId="72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 wrapText="1"/>
    </xf>
    <xf numFmtId="2" fontId="3" fillId="0" borderId="34" xfId="0" applyNumberFormat="1" applyFont="1" applyBorder="1" applyAlignment="1">
      <alignment horizontal="center" vertical="center" wrapText="1"/>
    </xf>
    <xf numFmtId="180" fontId="3" fillId="0" borderId="34" xfId="0" applyNumberFormat="1" applyFont="1" applyBorder="1" applyAlignment="1">
      <alignment horizontal="center" vertical="center" wrapText="1"/>
    </xf>
    <xf numFmtId="187" fontId="3" fillId="0" borderId="34" xfId="0" applyNumberFormat="1" applyFont="1" applyBorder="1" applyAlignment="1">
      <alignment horizontal="center" wrapText="1"/>
    </xf>
    <xf numFmtId="187" fontId="72" fillId="0" borderId="37" xfId="0" applyNumberFormat="1" applyFont="1" applyBorder="1" applyAlignment="1">
      <alignment horizontal="left"/>
    </xf>
    <xf numFmtId="180" fontId="3" fillId="0" borderId="37" xfId="0" applyNumberFormat="1" applyFont="1" applyBorder="1" applyAlignment="1">
      <alignment horizontal="center" vertical="center" wrapText="1"/>
    </xf>
    <xf numFmtId="180" fontId="0" fillId="0" borderId="38" xfId="0" applyNumberFormat="1" applyFont="1" applyBorder="1" applyAlignment="1">
      <alignment horizontal="center" vertical="center"/>
    </xf>
    <xf numFmtId="180" fontId="0" fillId="34" borderId="0" xfId="0" applyNumberFormat="1" applyFont="1" applyFill="1" applyAlignment="1">
      <alignment horizontal="center" vertical="center"/>
    </xf>
    <xf numFmtId="180" fontId="4" fillId="34" borderId="0" xfId="0" applyNumberFormat="1" applyFont="1" applyFill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2" xfId="0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180" fontId="3" fillId="34" borderId="0" xfId="0" applyNumberFormat="1" applyFont="1" applyFill="1" applyBorder="1" applyAlignment="1">
      <alignment horizontal="center" vertical="center" wrapText="1"/>
    </xf>
    <xf numFmtId="187" fontId="3" fillId="34" borderId="0" xfId="0" applyNumberFormat="1" applyFont="1" applyFill="1" applyBorder="1" applyAlignment="1">
      <alignment horizontal="center" wrapText="1"/>
    </xf>
    <xf numFmtId="180" fontId="0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187" fontId="0" fillId="34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/>
    </xf>
    <xf numFmtId="180" fontId="3" fillId="34" borderId="0" xfId="0" applyNumberFormat="1" applyFont="1" applyFill="1" applyBorder="1" applyAlignment="1">
      <alignment horizontal="center" vertical="center"/>
    </xf>
    <xf numFmtId="187" fontId="3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 horizontal="center" vertical="center"/>
    </xf>
    <xf numFmtId="187" fontId="3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 horizontal="center" vertical="center"/>
    </xf>
    <xf numFmtId="187" fontId="0" fillId="34" borderId="0" xfId="0" applyNumberFormat="1" applyFont="1" applyFill="1" applyAlignment="1">
      <alignment/>
    </xf>
    <xf numFmtId="0" fontId="0" fillId="0" borderId="44" xfId="0" applyFont="1" applyBorder="1" applyAlignment="1">
      <alignment/>
    </xf>
    <xf numFmtId="187" fontId="0" fillId="0" borderId="44" xfId="0" applyNumberFormat="1" applyFont="1" applyBorder="1" applyAlignment="1">
      <alignment/>
    </xf>
    <xf numFmtId="180" fontId="0" fillId="34" borderId="44" xfId="0" applyNumberFormat="1" applyFont="1" applyFill="1" applyBorder="1" applyAlignment="1">
      <alignment horizontal="center" vertical="center"/>
    </xf>
    <xf numFmtId="180" fontId="0" fillId="34" borderId="45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/>
    </xf>
    <xf numFmtId="180" fontId="4" fillId="34" borderId="47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22" fillId="0" borderId="48" xfId="0" applyFont="1" applyBorder="1" applyAlignment="1">
      <alignment horizontal="center" vertical="center"/>
    </xf>
    <xf numFmtId="0" fontId="0" fillId="37" borderId="49" xfId="0" applyFont="1" applyFill="1" applyBorder="1" applyAlignment="1">
      <alignment/>
    </xf>
    <xf numFmtId="0" fontId="21" fillId="37" borderId="49" xfId="0" applyFont="1" applyFill="1" applyBorder="1" applyAlignment="1">
      <alignment horizontal="center" vertical="center" wrapText="1"/>
    </xf>
    <xf numFmtId="2" fontId="78" fillId="0" borderId="33" xfId="0" applyNumberFormat="1" applyFont="1" applyFill="1" applyBorder="1" applyAlignment="1">
      <alignment horizontal="center" vertical="center"/>
    </xf>
    <xf numFmtId="2" fontId="78" fillId="0" borderId="33" xfId="0" applyNumberFormat="1" applyFont="1" applyFill="1" applyBorder="1" applyAlignment="1">
      <alignment vertical="center"/>
    </xf>
    <xf numFmtId="187" fontId="78" fillId="0" borderId="33" xfId="0" applyNumberFormat="1" applyFont="1" applyFill="1" applyBorder="1" applyAlignment="1">
      <alignment vertical="center"/>
    </xf>
    <xf numFmtId="2" fontId="78" fillId="0" borderId="34" xfId="0" applyNumberFormat="1" applyFont="1" applyFill="1" applyBorder="1" applyAlignment="1">
      <alignment horizontal="center" vertical="center"/>
    </xf>
    <xf numFmtId="2" fontId="78" fillId="0" borderId="34" xfId="0" applyNumberFormat="1" applyFont="1" applyFill="1" applyBorder="1" applyAlignment="1">
      <alignment vertical="center"/>
    </xf>
    <xf numFmtId="187" fontId="78" fillId="0" borderId="34" xfId="0" applyNumberFormat="1" applyFont="1" applyFill="1" applyBorder="1" applyAlignment="1">
      <alignment vertical="center"/>
    </xf>
    <xf numFmtId="0" fontId="78" fillId="0" borderId="34" xfId="0" applyFont="1" applyFill="1" applyBorder="1" applyAlignment="1">
      <alignment/>
    </xf>
    <xf numFmtId="0" fontId="78" fillId="0" borderId="34" xfId="0" applyFont="1" applyFill="1" applyBorder="1" applyAlignment="1">
      <alignment vertical="center"/>
    </xf>
    <xf numFmtId="180" fontId="78" fillId="0" borderId="34" xfId="0" applyNumberFormat="1" applyFont="1" applyFill="1" applyBorder="1" applyAlignment="1">
      <alignment horizontal="center" vertical="center"/>
    </xf>
    <xf numFmtId="180" fontId="78" fillId="0" borderId="34" xfId="0" applyNumberFormat="1" applyFont="1" applyBorder="1" applyAlignment="1">
      <alignment horizontal="center" vertical="center"/>
    </xf>
    <xf numFmtId="2" fontId="78" fillId="0" borderId="34" xfId="0" applyNumberFormat="1" applyFont="1" applyBorder="1" applyAlignment="1">
      <alignment horizontal="center" vertical="center"/>
    </xf>
    <xf numFmtId="187" fontId="78" fillId="0" borderId="34" xfId="0" applyNumberFormat="1" applyFont="1" applyBorder="1" applyAlignment="1">
      <alignment horizontal="center" vertical="center"/>
    </xf>
    <xf numFmtId="180" fontId="78" fillId="0" borderId="36" xfId="0" applyNumberFormat="1" applyFont="1" applyBorder="1" applyAlignment="1">
      <alignment horizontal="center" vertical="center"/>
    </xf>
    <xf numFmtId="4" fontId="78" fillId="0" borderId="34" xfId="0" applyNumberFormat="1" applyFont="1" applyBorder="1" applyAlignment="1">
      <alignment horizontal="center" vertical="center"/>
    </xf>
    <xf numFmtId="49" fontId="78" fillId="0" borderId="34" xfId="0" applyNumberFormat="1" applyFont="1" applyBorder="1" applyAlignment="1">
      <alignment horizontal="center" vertical="center"/>
    </xf>
    <xf numFmtId="180" fontId="78" fillId="0" borderId="34" xfId="0" applyNumberFormat="1" applyFont="1" applyBorder="1" applyAlignment="1">
      <alignment vertical="center"/>
    </xf>
    <xf numFmtId="0" fontId="78" fillId="0" borderId="34" xfId="0" applyFont="1" applyBorder="1" applyAlignment="1">
      <alignment horizontal="center" vertical="center"/>
    </xf>
    <xf numFmtId="0" fontId="24" fillId="0" borderId="40" xfId="0" applyFont="1" applyBorder="1" applyAlignment="1">
      <alignment wrapText="1"/>
    </xf>
    <xf numFmtId="0" fontId="0" fillId="0" borderId="40" xfId="0" applyFont="1" applyBorder="1" applyAlignment="1">
      <alignment/>
    </xf>
    <xf numFmtId="180" fontId="78" fillId="0" borderId="34" xfId="0" applyNumberFormat="1" applyFont="1" applyFill="1" applyBorder="1" applyAlignment="1">
      <alignment horizontal="center" vertical="center"/>
    </xf>
    <xf numFmtId="180" fontId="78" fillId="0" borderId="34" xfId="0" applyNumberFormat="1" applyFont="1" applyBorder="1" applyAlignment="1">
      <alignment horizontal="center" vertical="center"/>
    </xf>
    <xf numFmtId="180" fontId="78" fillId="0" borderId="36" xfId="0" applyNumberFormat="1" applyFont="1" applyBorder="1" applyAlignment="1">
      <alignment horizontal="center" vertical="center"/>
    </xf>
    <xf numFmtId="180" fontId="72" fillId="38" borderId="10" xfId="0" applyNumberFormat="1" applyFont="1" applyFill="1" applyBorder="1" applyAlignment="1">
      <alignment horizontal="center" vertical="center"/>
    </xf>
    <xf numFmtId="180" fontId="72" fillId="38" borderId="24" xfId="0" applyNumberFormat="1" applyFont="1" applyFill="1" applyBorder="1" applyAlignment="1">
      <alignment horizontal="center" vertical="center"/>
    </xf>
    <xf numFmtId="0" fontId="81" fillId="39" borderId="0" xfId="0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82" fillId="33" borderId="10" xfId="0" applyFont="1" applyFill="1" applyBorder="1" applyAlignment="1">
      <alignment horizontal="left" wrapText="1"/>
    </xf>
    <xf numFmtId="0" fontId="83" fillId="33" borderId="10" xfId="0" applyFont="1" applyFill="1" applyBorder="1" applyAlignment="1">
      <alignment horizontal="left" wrapText="1"/>
    </xf>
    <xf numFmtId="0" fontId="83" fillId="33" borderId="10" xfId="0" applyFont="1" applyFill="1" applyBorder="1" applyAlignment="1">
      <alignment horizontal="left"/>
    </xf>
    <xf numFmtId="0" fontId="9" fillId="0" borderId="10" xfId="0" applyFont="1" applyBorder="1" applyAlignment="1">
      <alignment wrapText="1"/>
    </xf>
    <xf numFmtId="0" fontId="84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2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84" fillId="0" borderId="50" xfId="0" applyFont="1" applyBorder="1" applyAlignment="1">
      <alignment horizontal="left" wrapText="1"/>
    </xf>
    <xf numFmtId="0" fontId="84" fillId="0" borderId="37" xfId="0" applyFont="1" applyBorder="1" applyAlignment="1">
      <alignment horizontal="left" wrapText="1"/>
    </xf>
    <xf numFmtId="0" fontId="72" fillId="0" borderId="37" xfId="0" applyFont="1" applyBorder="1" applyAlignment="1">
      <alignment horizontal="left"/>
    </xf>
    <xf numFmtId="0" fontId="26" fillId="0" borderId="51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180" fontId="78" fillId="0" borderId="34" xfId="0" applyNumberFormat="1" applyFont="1" applyFill="1" applyBorder="1" applyAlignment="1">
      <alignment horizontal="center" vertical="center"/>
    </xf>
    <xf numFmtId="180" fontId="78" fillId="0" borderId="36" xfId="0" applyNumberFormat="1" applyFont="1" applyBorder="1" applyAlignment="1">
      <alignment horizontal="center" vertical="center"/>
    </xf>
    <xf numFmtId="2" fontId="78" fillId="0" borderId="34" xfId="0" applyNumberFormat="1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4" fontId="72" fillId="0" borderId="34" xfId="0" applyNumberFormat="1" applyFont="1" applyBorder="1" applyAlignment="1">
      <alignment horizontal="center" vertical="center"/>
    </xf>
    <xf numFmtId="0" fontId="72" fillId="0" borderId="34" xfId="0" applyFont="1" applyBorder="1" applyAlignment="1">
      <alignment/>
    </xf>
    <xf numFmtId="180" fontId="78" fillId="0" borderId="34" xfId="0" applyNumberFormat="1" applyFont="1" applyBorder="1" applyAlignment="1">
      <alignment horizontal="center" vertical="center"/>
    </xf>
    <xf numFmtId="180" fontId="78" fillId="0" borderId="52" xfId="0" applyNumberFormat="1" applyFont="1" applyBorder="1" applyAlignment="1">
      <alignment horizontal="center" vertical="center"/>
    </xf>
    <xf numFmtId="0" fontId="25" fillId="37" borderId="53" xfId="0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187" fontId="21" fillId="37" borderId="49" xfId="0" applyNumberFormat="1" applyFont="1" applyFill="1" applyBorder="1" applyAlignment="1">
      <alignment horizontal="center" vertical="center" wrapText="1"/>
    </xf>
    <xf numFmtId="187" fontId="22" fillId="0" borderId="32" xfId="0" applyNumberFormat="1" applyFont="1" applyBorder="1" applyAlignment="1">
      <alignment horizontal="center" vertical="center"/>
    </xf>
    <xf numFmtId="187" fontId="22" fillId="0" borderId="48" xfId="0" applyNumberFormat="1" applyFont="1" applyBorder="1" applyAlignment="1">
      <alignment horizontal="center" vertical="center"/>
    </xf>
    <xf numFmtId="187" fontId="78" fillId="0" borderId="34" xfId="0" applyNumberFormat="1" applyFont="1" applyBorder="1" applyAlignment="1">
      <alignment horizontal="center" vertical="center"/>
    </xf>
    <xf numFmtId="0" fontId="21" fillId="37" borderId="49" xfId="0" applyFont="1" applyFill="1" applyBorder="1" applyAlignment="1">
      <alignment horizontal="center" wrapText="1"/>
    </xf>
    <xf numFmtId="0" fontId="22" fillId="0" borderId="32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2" fontId="21" fillId="37" borderId="49" xfId="0" applyNumberFormat="1" applyFont="1" applyFill="1" applyBorder="1" applyAlignment="1">
      <alignment horizontal="center" vertical="center" wrapText="1"/>
    </xf>
    <xf numFmtId="2" fontId="22" fillId="0" borderId="32" xfId="0" applyNumberFormat="1" applyFont="1" applyBorder="1" applyAlignment="1">
      <alignment horizontal="center" vertical="center"/>
    </xf>
    <xf numFmtId="2" fontId="22" fillId="0" borderId="48" xfId="0" applyNumberFormat="1" applyFont="1" applyBorder="1" applyAlignment="1">
      <alignment horizontal="center" vertical="center"/>
    </xf>
    <xf numFmtId="180" fontId="23" fillId="37" borderId="49" xfId="0" applyNumberFormat="1" applyFont="1" applyFill="1" applyBorder="1" applyAlignment="1">
      <alignment horizontal="center" vertical="center" wrapText="1"/>
    </xf>
    <xf numFmtId="180" fontId="23" fillId="0" borderId="32" xfId="0" applyNumberFormat="1" applyFont="1" applyBorder="1" applyAlignment="1">
      <alignment horizontal="center" vertical="center"/>
    </xf>
    <xf numFmtId="180" fontId="23" fillId="0" borderId="48" xfId="0" applyNumberFormat="1" applyFont="1" applyBorder="1" applyAlignment="1">
      <alignment horizontal="center" vertical="center"/>
    </xf>
    <xf numFmtId="0" fontId="21" fillId="37" borderId="49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180" fontId="23" fillId="37" borderId="55" xfId="0" applyNumberFormat="1" applyFont="1" applyFill="1" applyBorder="1" applyAlignment="1">
      <alignment horizontal="center" vertical="center" wrapText="1"/>
    </xf>
    <xf numFmtId="180" fontId="23" fillId="0" borderId="56" xfId="0" applyNumberFormat="1" applyFont="1" applyBorder="1" applyAlignment="1">
      <alignment horizontal="center" vertical="center"/>
    </xf>
    <xf numFmtId="180" fontId="23" fillId="0" borderId="57" xfId="0" applyNumberFormat="1" applyFont="1" applyBorder="1" applyAlignment="1">
      <alignment horizontal="center" vertical="center"/>
    </xf>
    <xf numFmtId="180" fontId="78" fillId="0" borderId="33" xfId="0" applyNumberFormat="1" applyFont="1" applyBorder="1" applyAlignment="1">
      <alignment horizontal="center" vertical="center"/>
    </xf>
    <xf numFmtId="180" fontId="78" fillId="0" borderId="3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5" fillId="0" borderId="58" xfId="0" applyFont="1" applyBorder="1" applyAlignment="1">
      <alignment horizontal="center" wrapText="1"/>
    </xf>
    <xf numFmtId="0" fontId="85" fillId="0" borderId="59" xfId="0" applyFont="1" applyBorder="1" applyAlignment="1">
      <alignment horizontal="center" wrapText="1"/>
    </xf>
    <xf numFmtId="0" fontId="85" fillId="0" borderId="60" xfId="0" applyFont="1" applyBorder="1" applyAlignment="1">
      <alignment horizontal="center" wrapText="1"/>
    </xf>
    <xf numFmtId="0" fontId="86" fillId="0" borderId="25" xfId="0" applyFont="1" applyBorder="1" applyAlignment="1">
      <alignment horizontal="center" wrapText="1"/>
    </xf>
    <xf numFmtId="0" fontId="86" fillId="0" borderId="0" xfId="0" applyFont="1" applyBorder="1" applyAlignment="1">
      <alignment horizontal="center" wrapText="1"/>
    </xf>
    <xf numFmtId="0" fontId="86" fillId="0" borderId="14" xfId="0" applyFont="1" applyBorder="1" applyAlignment="1">
      <alignment horizontal="center" wrapText="1"/>
    </xf>
    <xf numFmtId="0" fontId="86" fillId="0" borderId="13" xfId="0" applyFont="1" applyBorder="1" applyAlignment="1">
      <alignment horizontal="center" wrapText="1"/>
    </xf>
    <xf numFmtId="0" fontId="86" fillId="0" borderId="31" xfId="0" applyFont="1" applyBorder="1" applyAlignment="1">
      <alignment horizontal="center" wrapText="1"/>
    </xf>
    <xf numFmtId="0" fontId="86" fillId="0" borderId="61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87" fillId="38" borderId="6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63" xfId="0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12" fillId="0" borderId="2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</xdr:row>
      <xdr:rowOff>76200</xdr:rowOff>
    </xdr:from>
    <xdr:to>
      <xdr:col>0</xdr:col>
      <xdr:colOff>542925</xdr:colOff>
      <xdr:row>5</xdr:row>
      <xdr:rowOff>590550</xdr:rowOff>
    </xdr:to>
    <xdr:pic>
      <xdr:nvPicPr>
        <xdr:cNvPr id="1" name="Picture 1" descr="TYP_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572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5</xdr:row>
      <xdr:rowOff>85725</xdr:rowOff>
    </xdr:from>
    <xdr:to>
      <xdr:col>0</xdr:col>
      <xdr:colOff>1095375</xdr:colOff>
      <xdr:row>5</xdr:row>
      <xdr:rowOff>590550</xdr:rowOff>
    </xdr:to>
    <xdr:pic>
      <xdr:nvPicPr>
        <xdr:cNvPr id="2" name="Picture 2" descr="TYP_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66750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1704975</xdr:colOff>
      <xdr:row>5</xdr:row>
      <xdr:rowOff>85725</xdr:rowOff>
    </xdr:from>
    <xdr:to>
      <xdr:col>0</xdr:col>
      <xdr:colOff>2219325</xdr:colOff>
      <xdr:row>5</xdr:row>
      <xdr:rowOff>609600</xdr:rowOff>
    </xdr:to>
    <xdr:pic>
      <xdr:nvPicPr>
        <xdr:cNvPr id="3" name="Picture 4" descr="TYP_E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6667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2276475</xdr:colOff>
      <xdr:row>5</xdr:row>
      <xdr:rowOff>85725</xdr:rowOff>
    </xdr:from>
    <xdr:to>
      <xdr:col>0</xdr:col>
      <xdr:colOff>2781300</xdr:colOff>
      <xdr:row>5</xdr:row>
      <xdr:rowOff>609600</xdr:rowOff>
    </xdr:to>
    <xdr:pic>
      <xdr:nvPicPr>
        <xdr:cNvPr id="4" name="Picture 5" descr="TYP_F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6475" y="66675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5</xdr:row>
      <xdr:rowOff>85725</xdr:rowOff>
    </xdr:from>
    <xdr:to>
      <xdr:col>0</xdr:col>
      <xdr:colOff>1628775</xdr:colOff>
      <xdr:row>5</xdr:row>
      <xdr:rowOff>600075</xdr:rowOff>
    </xdr:to>
    <xdr:pic>
      <xdr:nvPicPr>
        <xdr:cNvPr id="5" name="Picture 6" descr="TYP_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" y="6667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42"/>
  <sheetViews>
    <sheetView tabSelected="1" zoomScale="120" zoomScaleNormal="120" zoomScalePageLayoutView="0" workbookViewId="0" topLeftCell="A4">
      <pane ySplit="3" topLeftCell="A7" activePane="bottomLeft" state="frozen"/>
      <selection pane="topLeft" activeCell="F4" sqref="F4"/>
      <selection pane="bottomLeft" activeCell="O24" sqref="O24"/>
    </sheetView>
  </sheetViews>
  <sheetFormatPr defaultColWidth="11.421875" defaultRowHeight="12.75"/>
  <cols>
    <col min="1" max="1" width="41.7109375" style="1" customWidth="1"/>
    <col min="2" max="2" width="10.421875" style="22" hidden="1" customWidth="1"/>
    <col min="3" max="3" width="16.7109375" style="39" customWidth="1"/>
    <col min="4" max="4" width="16.7109375" style="38" hidden="1" customWidth="1"/>
    <col min="5" max="5" width="16.7109375" style="39" customWidth="1"/>
    <col min="6" max="6" width="12.421875" style="38" hidden="1" customWidth="1"/>
    <col min="7" max="7" width="12.8515625" style="39" customWidth="1"/>
    <col min="8" max="8" width="15.8515625" style="38" hidden="1" customWidth="1"/>
    <col min="9" max="9" width="10.7109375" style="39" customWidth="1"/>
    <col min="10" max="10" width="7.421875" style="38" hidden="1" customWidth="1"/>
    <col min="11" max="11" width="11.7109375" style="39" customWidth="1"/>
    <col min="12" max="12" width="7.421875" style="38" hidden="1" customWidth="1"/>
    <col min="13" max="13" width="12.421875" style="39" customWidth="1"/>
    <col min="14" max="14" width="3.140625" style="38" hidden="1" customWidth="1"/>
    <col min="15" max="15" width="13.28125" style="39" customWidth="1"/>
    <col min="16" max="16" width="13.57421875" style="38" hidden="1" customWidth="1"/>
    <col min="17" max="17" width="14.28125" style="39" customWidth="1"/>
    <col min="18" max="18" width="10.57421875" style="34" customWidth="1"/>
    <col min="19" max="43" width="11.421875" style="34" customWidth="1"/>
    <col min="44" max="16384" width="11.421875" style="1" customWidth="1"/>
  </cols>
  <sheetData>
    <row r="1" spans="1:3" ht="13.5" customHeight="1" hidden="1">
      <c r="A1" s="7" t="s">
        <v>3</v>
      </c>
      <c r="B1" s="14"/>
      <c r="C1" s="26"/>
    </row>
    <row r="2" spans="1:3" ht="13.5" customHeight="1" hidden="1">
      <c r="A2" s="8" t="s">
        <v>6</v>
      </c>
      <c r="B2" s="15"/>
      <c r="C2" s="26"/>
    </row>
    <row r="3" spans="1:3" ht="13.5" customHeight="1" hidden="1">
      <c r="A3" s="8"/>
      <c r="B3" s="15"/>
      <c r="C3" s="26"/>
    </row>
    <row r="4" spans="1:15" ht="27.75" customHeight="1">
      <c r="A4" s="236" t="s">
        <v>51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7" ht="18" customHeight="1">
      <c r="A5" s="246" t="s">
        <v>52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</row>
    <row r="6" spans="1:43" s="3" customFormat="1" ht="90" customHeight="1">
      <c r="A6" s="68" t="s">
        <v>19</v>
      </c>
      <c r="B6" s="69" t="s">
        <v>32</v>
      </c>
      <c r="C6" s="70" t="s">
        <v>21</v>
      </c>
      <c r="D6" s="69" t="s">
        <v>152</v>
      </c>
      <c r="E6" s="70" t="s">
        <v>22</v>
      </c>
      <c r="F6" s="69" t="s">
        <v>23</v>
      </c>
      <c r="G6" s="70" t="s">
        <v>23</v>
      </c>
      <c r="H6" s="69" t="s">
        <v>24</v>
      </c>
      <c r="I6" s="70" t="s">
        <v>25</v>
      </c>
      <c r="J6" s="69" t="s">
        <v>18</v>
      </c>
      <c r="K6" s="70" t="s">
        <v>18</v>
      </c>
      <c r="L6" s="69" t="s">
        <v>26</v>
      </c>
      <c r="M6" s="70" t="s">
        <v>27</v>
      </c>
      <c r="N6" s="69" t="s">
        <v>28</v>
      </c>
      <c r="O6" s="70" t="s">
        <v>28</v>
      </c>
      <c r="P6" s="71" t="s">
        <v>29</v>
      </c>
      <c r="Q6" s="72" t="s">
        <v>29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19" ht="46.5" customHeight="1">
      <c r="A7" s="73" t="s">
        <v>34</v>
      </c>
      <c r="B7" s="25">
        <v>212</v>
      </c>
      <c r="C7" s="40">
        <f>(((B7*1.22)))*1.2/1.35</f>
        <v>229.9022222222222</v>
      </c>
      <c r="D7" s="74">
        <v>227</v>
      </c>
      <c r="E7" s="40">
        <f>(((D7*1.22)))*1.2/1.35</f>
        <v>246.16888888888886</v>
      </c>
      <c r="F7" s="41">
        <v>194</v>
      </c>
      <c r="G7" s="40">
        <f>(((F7*1.22)))*1.2/1.35</f>
        <v>210.38222222222223</v>
      </c>
      <c r="H7" s="41">
        <v>209</v>
      </c>
      <c r="I7" s="40">
        <f>(((H7*1.22)))*1.2/1.35</f>
        <v>226.64888888888888</v>
      </c>
      <c r="J7" s="41">
        <v>278</v>
      </c>
      <c r="K7" s="40">
        <f>(((J7*1.22)))*1.2/1.35</f>
        <v>301.4755555555555</v>
      </c>
      <c r="L7" s="41">
        <v>294</v>
      </c>
      <c r="M7" s="40">
        <f>(((L7*1.22)))*1.2/1.35</f>
        <v>318.82666666666665</v>
      </c>
      <c r="N7" s="41">
        <v>248</v>
      </c>
      <c r="O7" s="40">
        <f>(((N7*1.22)))*1.2/1.35</f>
        <v>268.9422222222222</v>
      </c>
      <c r="P7" s="41">
        <v>349</v>
      </c>
      <c r="Q7" s="40">
        <f>(((P7*1.22)))*1.2/1.35</f>
        <v>378.47111111111104</v>
      </c>
      <c r="S7" s="35"/>
    </row>
    <row r="8" spans="1:21" ht="54" customHeight="1">
      <c r="A8" s="73" t="s">
        <v>35</v>
      </c>
      <c r="B8" s="25">
        <v>409</v>
      </c>
      <c r="C8" s="40">
        <f>(((B8*1.22)))*1.2/1.35</f>
        <v>443.5377777777777</v>
      </c>
      <c r="D8" s="41">
        <v>435</v>
      </c>
      <c r="E8" s="40">
        <f>(((D8*1.22)))*1.2/1.35</f>
        <v>471.73333333333323</v>
      </c>
      <c r="F8" s="41">
        <v>374</v>
      </c>
      <c r="G8" s="40">
        <f>(((F8*1.22)))*1.2/1.35</f>
        <v>405.58222222222213</v>
      </c>
      <c r="H8" s="41">
        <v>399</v>
      </c>
      <c r="I8" s="40">
        <f>(((H8*1.22)))*1.2/1.35</f>
        <v>432.69333333333327</v>
      </c>
      <c r="J8" s="41">
        <v>540</v>
      </c>
      <c r="K8" s="40">
        <f>(((J8*1.22)))*1.2/1.35</f>
        <v>585.5999999999999</v>
      </c>
      <c r="L8" s="41">
        <v>564</v>
      </c>
      <c r="M8" s="40">
        <f>(((L8*1.22)))*1.2/1.35</f>
        <v>611.6266666666667</v>
      </c>
      <c r="N8" s="41">
        <v>471</v>
      </c>
      <c r="O8" s="40">
        <f>(((N8*1.22)))*1.2/1.35</f>
        <v>510.7733333333333</v>
      </c>
      <c r="P8" s="41">
        <v>658</v>
      </c>
      <c r="Q8" s="40">
        <f>(((P8*1.22)))*1.2/1.35</f>
        <v>713.5644444444443</v>
      </c>
      <c r="U8" s="34" t="s">
        <v>50</v>
      </c>
    </row>
    <row r="9" spans="1:17" ht="54" customHeight="1">
      <c r="A9" s="73" t="s">
        <v>53</v>
      </c>
      <c r="B9" s="25">
        <v>422</v>
      </c>
      <c r="C9" s="40">
        <f>(((B9*1.22)))*1.2/1.35</f>
        <v>457.6355555555555</v>
      </c>
      <c r="D9" s="41">
        <v>445</v>
      </c>
      <c r="E9" s="40">
        <f>(((D9*1.22)))*1.2/1.35</f>
        <v>482.57777777777767</v>
      </c>
      <c r="F9" s="41">
        <v>389</v>
      </c>
      <c r="G9" s="40">
        <f>(((F9*1.22)))*1.2/1.35</f>
        <v>421.84888888888884</v>
      </c>
      <c r="H9" s="41">
        <v>414</v>
      </c>
      <c r="I9" s="40">
        <f>(((H9*1.22)))*1.2/1.35</f>
        <v>448.96</v>
      </c>
      <c r="J9" s="41">
        <v>559</v>
      </c>
      <c r="K9" s="40">
        <f>(((J9*1.22)))*1.2/1.35</f>
        <v>606.2044444444443</v>
      </c>
      <c r="L9" s="41">
        <v>585</v>
      </c>
      <c r="M9" s="40">
        <f>(((L9*1.22)))*1.2/1.35</f>
        <v>634.3999999999999</v>
      </c>
      <c r="N9" s="41">
        <v>485</v>
      </c>
      <c r="O9" s="40">
        <f>(((N9*1.22)))*1.2/1.35</f>
        <v>525.9555555555554</v>
      </c>
      <c r="P9" s="41">
        <v>684</v>
      </c>
      <c r="Q9" s="40">
        <f>(((P9*1.22)))*1.2/1.35</f>
        <v>741.7599999999999</v>
      </c>
    </row>
    <row r="10" spans="1:17" ht="36" customHeight="1">
      <c r="A10" s="239" t="s">
        <v>33</v>
      </c>
      <c r="B10" s="240"/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42"/>
    </row>
    <row r="11" spans="1:17" ht="21">
      <c r="A11" s="5" t="s">
        <v>36</v>
      </c>
      <c r="B11" s="17">
        <v>79</v>
      </c>
      <c r="C11" s="43">
        <f aca="true" t="shared" si="0" ref="C11:C23">(((B11*1.2)*1.2)+10)/1.35</f>
        <v>91.67407407407406</v>
      </c>
      <c r="D11" s="44">
        <v>83</v>
      </c>
      <c r="E11" s="43">
        <f>(((D11*1.2)*1.2)+10)/1.35</f>
        <v>95.94074074074072</v>
      </c>
      <c r="F11" s="45">
        <v>79</v>
      </c>
      <c r="G11" s="43">
        <f aca="true" t="shared" si="1" ref="G11:G23">(((F11*1.2)*1.2)+10)/1.35</f>
        <v>91.67407407407406</v>
      </c>
      <c r="H11" s="45">
        <v>83</v>
      </c>
      <c r="I11" s="43">
        <f>(((H11*1.2)*1.2)+10)/1.35</f>
        <v>95.94074074074072</v>
      </c>
      <c r="J11" s="45">
        <v>102</v>
      </c>
      <c r="K11" s="43">
        <f aca="true" t="shared" si="2" ref="K11:K23">(((J11*1.2)*1.2)+10)/1.35</f>
        <v>116.2074074074074</v>
      </c>
      <c r="L11" s="45">
        <v>106</v>
      </c>
      <c r="M11" s="43">
        <f>(((L11*1.2)*1.2)+10)/1.35</f>
        <v>120.47407407407405</v>
      </c>
      <c r="N11" s="45">
        <v>88</v>
      </c>
      <c r="O11" s="43">
        <f>(((N11*1.2)*1.2)+10)/1.35</f>
        <v>101.27407407407405</v>
      </c>
      <c r="P11" s="45">
        <v>102</v>
      </c>
      <c r="Q11" s="43">
        <f>(((P11*1.2)*1.2)+10)/1.35</f>
        <v>116.2074074074074</v>
      </c>
    </row>
    <row r="12" spans="1:17" ht="21">
      <c r="A12" s="5" t="s">
        <v>37</v>
      </c>
      <c r="B12" s="17">
        <v>158</v>
      </c>
      <c r="C12" s="43">
        <f t="shared" si="0"/>
        <v>175.94074074074072</v>
      </c>
      <c r="D12" s="44">
        <v>167</v>
      </c>
      <c r="E12" s="43">
        <f aca="true" t="shared" si="3" ref="E12:E24">(((D12*1.2)*1.2)+10)/1.35</f>
        <v>185.54074074074072</v>
      </c>
      <c r="F12" s="45">
        <v>158</v>
      </c>
      <c r="G12" s="43">
        <f t="shared" si="1"/>
        <v>175.94074074074072</v>
      </c>
      <c r="H12" s="45">
        <v>167</v>
      </c>
      <c r="I12" s="43">
        <f aca="true" t="shared" si="4" ref="I12:I17">(((H12*1.2)*1.2)+10)/1.35</f>
        <v>185.54074074074072</v>
      </c>
      <c r="J12" s="45">
        <v>204</v>
      </c>
      <c r="K12" s="43">
        <f t="shared" si="2"/>
        <v>225.00740740740738</v>
      </c>
      <c r="L12" s="45">
        <v>212</v>
      </c>
      <c r="M12" s="43">
        <f aca="true" t="shared" si="5" ref="M12:M24">(((L12*1.2)*1.2)+10)/1.35</f>
        <v>233.54074074074072</v>
      </c>
      <c r="N12" s="45"/>
      <c r="O12" s="43" t="s">
        <v>20</v>
      </c>
      <c r="P12" s="45" t="s">
        <v>0</v>
      </c>
      <c r="Q12" s="43" t="s">
        <v>20</v>
      </c>
    </row>
    <row r="13" spans="1:17" ht="30.75">
      <c r="A13" s="5" t="s">
        <v>38</v>
      </c>
      <c r="B13" s="17">
        <v>232</v>
      </c>
      <c r="C13" s="43">
        <f t="shared" si="0"/>
        <v>254.87407407407406</v>
      </c>
      <c r="D13" s="44">
        <v>240</v>
      </c>
      <c r="E13" s="43">
        <f t="shared" si="3"/>
        <v>263.4074074074074</v>
      </c>
      <c r="F13" s="46">
        <v>232</v>
      </c>
      <c r="G13" s="43">
        <f t="shared" si="1"/>
        <v>254.87407407407406</v>
      </c>
      <c r="H13" s="45">
        <v>240</v>
      </c>
      <c r="I13" s="43">
        <f t="shared" si="4"/>
        <v>263.4074074074074</v>
      </c>
      <c r="J13" s="45">
        <v>284</v>
      </c>
      <c r="K13" s="43">
        <f t="shared" si="2"/>
        <v>310.3407407407407</v>
      </c>
      <c r="L13" s="45">
        <v>293</v>
      </c>
      <c r="M13" s="43">
        <f t="shared" si="5"/>
        <v>319.9407407407407</v>
      </c>
      <c r="N13" s="45"/>
      <c r="O13" s="43" t="s">
        <v>20</v>
      </c>
      <c r="P13" s="45" t="s">
        <v>0</v>
      </c>
      <c r="Q13" s="43" t="s">
        <v>20</v>
      </c>
    </row>
    <row r="14" spans="1:17" ht="21">
      <c r="A14" s="4" t="s">
        <v>39</v>
      </c>
      <c r="B14" s="17">
        <v>40</v>
      </c>
      <c r="C14" s="43">
        <f t="shared" si="0"/>
        <v>50.07407407407407</v>
      </c>
      <c r="D14" s="44">
        <v>42</v>
      </c>
      <c r="E14" s="43">
        <f t="shared" si="3"/>
        <v>52.207407407407395</v>
      </c>
      <c r="F14" s="45">
        <v>40</v>
      </c>
      <c r="G14" s="43">
        <f t="shared" si="1"/>
        <v>50.07407407407407</v>
      </c>
      <c r="H14" s="45">
        <v>42</v>
      </c>
      <c r="I14" s="43">
        <f t="shared" si="4"/>
        <v>52.207407407407395</v>
      </c>
      <c r="J14" s="45">
        <v>52</v>
      </c>
      <c r="K14" s="43">
        <f t="shared" si="2"/>
        <v>62.874074074074066</v>
      </c>
      <c r="L14" s="45">
        <v>54</v>
      </c>
      <c r="M14" s="43">
        <f t="shared" si="5"/>
        <v>65.0074074074074</v>
      </c>
      <c r="N14" s="45">
        <v>46</v>
      </c>
      <c r="O14" s="43">
        <f>(((N14*1.2)*1.2)+10)/1.35</f>
        <v>56.47407407407407</v>
      </c>
      <c r="P14" s="45">
        <v>53</v>
      </c>
      <c r="Q14" s="43">
        <f>(((P14*1.2)*1.2)+10)/1.19</f>
        <v>72.53781512605042</v>
      </c>
    </row>
    <row r="15" spans="1:17" ht="30.75">
      <c r="A15" s="4" t="s">
        <v>40</v>
      </c>
      <c r="B15" s="17">
        <v>50</v>
      </c>
      <c r="C15" s="43">
        <f t="shared" si="0"/>
        <v>60.74074074074073</v>
      </c>
      <c r="D15" s="44">
        <v>53</v>
      </c>
      <c r="E15" s="43">
        <f t="shared" si="3"/>
        <v>63.94074074074073</v>
      </c>
      <c r="F15" s="45">
        <v>50</v>
      </c>
      <c r="G15" s="43">
        <f t="shared" si="1"/>
        <v>60.74074074074073</v>
      </c>
      <c r="H15" s="45">
        <v>53</v>
      </c>
      <c r="I15" s="43">
        <f t="shared" si="4"/>
        <v>63.94074074074073</v>
      </c>
      <c r="J15" s="45">
        <v>61</v>
      </c>
      <c r="K15" s="43">
        <f t="shared" si="2"/>
        <v>72.47407407407407</v>
      </c>
      <c r="L15" s="45">
        <v>65</v>
      </c>
      <c r="M15" s="43">
        <f t="shared" si="5"/>
        <v>76.74074074074073</v>
      </c>
      <c r="N15" s="45">
        <v>58</v>
      </c>
      <c r="O15" s="43">
        <f>(((N15*1.2)*1.2)+10)/1.35</f>
        <v>69.27407407407406</v>
      </c>
      <c r="P15" s="45">
        <v>74</v>
      </c>
      <c r="Q15" s="43">
        <f>(((P15*1.2)*1.2)+10)/1.19</f>
        <v>97.94957983193277</v>
      </c>
    </row>
    <row r="16" spans="1:17" ht="21">
      <c r="A16" s="4" t="s">
        <v>41</v>
      </c>
      <c r="B16" s="17">
        <v>81</v>
      </c>
      <c r="C16" s="43">
        <f t="shared" si="0"/>
        <v>93.8074074074074</v>
      </c>
      <c r="D16" s="47">
        <v>84</v>
      </c>
      <c r="E16" s="43">
        <f t="shared" si="3"/>
        <v>97.00740740740738</v>
      </c>
      <c r="F16" s="48">
        <v>81</v>
      </c>
      <c r="G16" s="43">
        <f t="shared" si="1"/>
        <v>93.8074074074074</v>
      </c>
      <c r="H16" s="48" t="s">
        <v>16</v>
      </c>
      <c r="I16" s="43" t="e">
        <f t="shared" si="4"/>
        <v>#VALUE!</v>
      </c>
      <c r="J16" s="48">
        <v>93</v>
      </c>
      <c r="K16" s="43">
        <f t="shared" si="2"/>
        <v>106.6074074074074</v>
      </c>
      <c r="L16" s="48">
        <v>96</v>
      </c>
      <c r="M16" s="43">
        <f t="shared" si="5"/>
        <v>109.80740740740738</v>
      </c>
      <c r="N16" s="48"/>
      <c r="O16" s="43" t="s">
        <v>20</v>
      </c>
      <c r="P16" s="45" t="s">
        <v>0</v>
      </c>
      <c r="Q16" s="43" t="s">
        <v>20</v>
      </c>
    </row>
    <row r="17" spans="1:17" ht="21">
      <c r="A17" s="4" t="s">
        <v>42</v>
      </c>
      <c r="B17" s="17">
        <v>122</v>
      </c>
      <c r="C17" s="43">
        <f t="shared" si="0"/>
        <v>137.54074074074074</v>
      </c>
      <c r="D17" s="44">
        <v>126</v>
      </c>
      <c r="E17" s="43">
        <f t="shared" si="3"/>
        <v>141.80740740740737</v>
      </c>
      <c r="F17" s="45">
        <v>122</v>
      </c>
      <c r="G17" s="43">
        <f t="shared" si="1"/>
        <v>137.54074074074074</v>
      </c>
      <c r="H17" s="45">
        <v>126</v>
      </c>
      <c r="I17" s="43">
        <f>(((H17*1.2)*1.2)+10)/1.35</f>
        <v>141.80740740740737</v>
      </c>
      <c r="J17" s="45">
        <v>147</v>
      </c>
      <c r="K17" s="43">
        <f t="shared" si="2"/>
        <v>164.2074074074074</v>
      </c>
      <c r="L17" s="45">
        <v>152</v>
      </c>
      <c r="M17" s="43">
        <f t="shared" si="5"/>
        <v>169.54074074074072</v>
      </c>
      <c r="N17" s="45"/>
      <c r="O17" s="43" t="s">
        <v>20</v>
      </c>
      <c r="P17" s="45" t="s">
        <v>0</v>
      </c>
      <c r="Q17" s="43" t="s">
        <v>20</v>
      </c>
    </row>
    <row r="18" spans="1:17" ht="21">
      <c r="A18" s="4" t="s">
        <v>43</v>
      </c>
      <c r="B18" s="17">
        <v>42</v>
      </c>
      <c r="C18" s="43">
        <f t="shared" si="0"/>
        <v>52.207407407407395</v>
      </c>
      <c r="D18" s="44">
        <v>48</v>
      </c>
      <c r="E18" s="43">
        <f t="shared" si="3"/>
        <v>58.60740740740739</v>
      </c>
      <c r="F18" s="45">
        <v>42</v>
      </c>
      <c r="G18" s="43">
        <f t="shared" si="1"/>
        <v>52.207407407407395</v>
      </c>
      <c r="H18" s="45" t="s">
        <v>17</v>
      </c>
      <c r="I18" s="43" t="s">
        <v>20</v>
      </c>
      <c r="J18" s="45">
        <v>53</v>
      </c>
      <c r="K18" s="43">
        <f t="shared" si="2"/>
        <v>63.94074074074073</v>
      </c>
      <c r="L18" s="45">
        <v>59</v>
      </c>
      <c r="M18" s="43">
        <f t="shared" si="5"/>
        <v>70.34074074074073</v>
      </c>
      <c r="N18" s="45"/>
      <c r="O18" s="43" t="s">
        <v>20</v>
      </c>
      <c r="P18" s="45" t="s">
        <v>0</v>
      </c>
      <c r="Q18" s="43" t="s">
        <v>20</v>
      </c>
    </row>
    <row r="19" spans="1:17" ht="21">
      <c r="A19" s="4" t="s">
        <v>44</v>
      </c>
      <c r="B19" s="17">
        <v>70</v>
      </c>
      <c r="C19" s="43">
        <f t="shared" si="0"/>
        <v>82.07407407407406</v>
      </c>
      <c r="D19" s="44">
        <v>76</v>
      </c>
      <c r="E19" s="43">
        <f t="shared" si="3"/>
        <v>88.47407407407407</v>
      </c>
      <c r="F19" s="45">
        <v>70</v>
      </c>
      <c r="G19" s="43">
        <f t="shared" si="1"/>
        <v>82.07407407407406</v>
      </c>
      <c r="H19" s="45">
        <v>76</v>
      </c>
      <c r="I19" s="43">
        <f>(((H19*1.2)*1.2)+10)/1.35</f>
        <v>88.47407407407407</v>
      </c>
      <c r="J19" s="45">
        <v>82</v>
      </c>
      <c r="K19" s="43">
        <f t="shared" si="2"/>
        <v>94.87407407407406</v>
      </c>
      <c r="L19" s="45">
        <v>88</v>
      </c>
      <c r="M19" s="43">
        <f t="shared" si="5"/>
        <v>101.27407407407405</v>
      </c>
      <c r="N19" s="45"/>
      <c r="O19" s="43" t="s">
        <v>20</v>
      </c>
      <c r="P19" s="45" t="s">
        <v>0</v>
      </c>
      <c r="Q19" s="43" t="s">
        <v>20</v>
      </c>
    </row>
    <row r="20" spans="1:17" ht="31.5" customHeight="1">
      <c r="A20" s="4" t="s">
        <v>45</v>
      </c>
      <c r="B20" s="17">
        <v>187</v>
      </c>
      <c r="C20" s="43">
        <f t="shared" si="0"/>
        <v>206.87407407407403</v>
      </c>
      <c r="D20" s="45">
        <v>202</v>
      </c>
      <c r="E20" s="43">
        <f t="shared" si="3"/>
        <v>222.874074074074</v>
      </c>
      <c r="F20" s="45">
        <v>177</v>
      </c>
      <c r="G20" s="43">
        <f t="shared" si="1"/>
        <v>196.2074074074074</v>
      </c>
      <c r="H20" s="45">
        <v>192</v>
      </c>
      <c r="I20" s="43">
        <f aca="true" t="shared" si="6" ref="I19:I24">(((H20*1.2)*1.2)+10)/1.19</f>
        <v>240.7394957983193</v>
      </c>
      <c r="J20" s="45">
        <v>237</v>
      </c>
      <c r="K20" s="43">
        <f t="shared" si="2"/>
        <v>260.20740740740735</v>
      </c>
      <c r="L20" s="45">
        <v>252</v>
      </c>
      <c r="M20" s="43">
        <f t="shared" si="5"/>
        <v>276.20740740740735</v>
      </c>
      <c r="N20" s="45">
        <v>226</v>
      </c>
      <c r="O20" s="43">
        <f>(((N20*1.2)*1.2)+10)/1.35</f>
        <v>248.47407407407405</v>
      </c>
      <c r="P20" s="45">
        <v>300</v>
      </c>
      <c r="Q20" s="43">
        <f>(((P20*1.2)*1.2)+10)/1.35</f>
        <v>327.4074074074074</v>
      </c>
    </row>
    <row r="21" spans="1:17" ht="43.5" customHeight="1">
      <c r="A21" s="5" t="s">
        <v>46</v>
      </c>
      <c r="B21" s="17">
        <v>6.5</v>
      </c>
      <c r="C21" s="43">
        <f t="shared" si="0"/>
        <v>14.34074074074074</v>
      </c>
      <c r="D21" s="45">
        <v>6.5</v>
      </c>
      <c r="E21" s="43">
        <f t="shared" si="3"/>
        <v>14.34074074074074</v>
      </c>
      <c r="F21" s="45">
        <v>6.5</v>
      </c>
      <c r="G21" s="43">
        <f t="shared" si="1"/>
        <v>14.34074074074074</v>
      </c>
      <c r="H21" s="45">
        <v>6.5</v>
      </c>
      <c r="I21" s="43">
        <f t="shared" si="6"/>
        <v>16.26890756302521</v>
      </c>
      <c r="J21" s="45">
        <v>6.5</v>
      </c>
      <c r="K21" s="43">
        <f t="shared" si="2"/>
        <v>14.34074074074074</v>
      </c>
      <c r="L21" s="45">
        <v>6.5</v>
      </c>
      <c r="M21" s="43">
        <f t="shared" si="5"/>
        <v>14.34074074074074</v>
      </c>
      <c r="N21" s="45">
        <v>6.5</v>
      </c>
      <c r="O21" s="43">
        <f>(((N21*1.2)*1.2)+10)/1.35</f>
        <v>14.34074074074074</v>
      </c>
      <c r="P21" s="45">
        <v>6.5</v>
      </c>
      <c r="Q21" s="43">
        <f>(((P21*1.2)*1.2)+10)/1.35</f>
        <v>14.34074074074074</v>
      </c>
    </row>
    <row r="22" spans="1:17" ht="46.5" customHeight="1">
      <c r="A22" s="5" t="s">
        <v>47</v>
      </c>
      <c r="B22" s="17">
        <v>7</v>
      </c>
      <c r="C22" s="43">
        <f t="shared" si="0"/>
        <v>14.874074074074072</v>
      </c>
      <c r="D22" s="45">
        <v>7</v>
      </c>
      <c r="E22" s="43">
        <f t="shared" si="3"/>
        <v>14.874074074074072</v>
      </c>
      <c r="F22" s="45">
        <v>7</v>
      </c>
      <c r="G22" s="43">
        <f t="shared" si="1"/>
        <v>14.874074074074072</v>
      </c>
      <c r="H22" s="45">
        <v>7</v>
      </c>
      <c r="I22" s="43">
        <f t="shared" si="6"/>
        <v>16.873949579831933</v>
      </c>
      <c r="J22" s="45">
        <v>7</v>
      </c>
      <c r="K22" s="43">
        <f t="shared" si="2"/>
        <v>14.874074074074072</v>
      </c>
      <c r="L22" s="45">
        <v>7</v>
      </c>
      <c r="M22" s="43">
        <f t="shared" si="5"/>
        <v>14.874074074074072</v>
      </c>
      <c r="N22" s="45">
        <v>7</v>
      </c>
      <c r="O22" s="43">
        <f>(((N22*1.2)*1.2)+10)/1.35</f>
        <v>14.874074074074072</v>
      </c>
      <c r="P22" s="45">
        <v>7</v>
      </c>
      <c r="Q22" s="43">
        <f>(((P22*1.2)*1.2)+10)/1.35</f>
        <v>14.874074074074072</v>
      </c>
    </row>
    <row r="23" spans="1:17" ht="41.25">
      <c r="A23" s="5" t="s">
        <v>48</v>
      </c>
      <c r="B23" s="17">
        <v>6</v>
      </c>
      <c r="C23" s="43">
        <f t="shared" si="0"/>
        <v>13.807407407407407</v>
      </c>
      <c r="D23" s="45">
        <v>6</v>
      </c>
      <c r="E23" s="43">
        <f t="shared" si="3"/>
        <v>13.807407407407407</v>
      </c>
      <c r="F23" s="45">
        <v>6</v>
      </c>
      <c r="G23" s="43">
        <f t="shared" si="1"/>
        <v>13.807407407407407</v>
      </c>
      <c r="H23" s="45">
        <v>6</v>
      </c>
      <c r="I23" s="43">
        <f t="shared" si="6"/>
        <v>15.663865546218489</v>
      </c>
      <c r="J23" s="45">
        <v>6</v>
      </c>
      <c r="K23" s="43">
        <f t="shared" si="2"/>
        <v>13.807407407407407</v>
      </c>
      <c r="L23" s="45">
        <v>6</v>
      </c>
      <c r="M23" s="43">
        <f t="shared" si="5"/>
        <v>13.807407407407407</v>
      </c>
      <c r="N23" s="45">
        <v>6</v>
      </c>
      <c r="O23" s="43">
        <f>(((N23*1.2)*1.2)+10)/1.35</f>
        <v>13.807407407407407</v>
      </c>
      <c r="P23" s="45">
        <v>6</v>
      </c>
      <c r="Q23" s="43">
        <f>(((P23*1.2)*1.2)+10)/1.35</f>
        <v>13.807407407407407</v>
      </c>
    </row>
    <row r="24" spans="1:17" ht="51">
      <c r="A24" s="5" t="s">
        <v>49</v>
      </c>
      <c r="B24" s="17">
        <v>33</v>
      </c>
      <c r="C24" s="43">
        <f>(((B24*1.2)*1.2)+10)/1.35</f>
        <v>42.60740740740741</v>
      </c>
      <c r="D24" s="45">
        <v>33</v>
      </c>
      <c r="E24" s="43">
        <f t="shared" si="3"/>
        <v>42.60740740740741</v>
      </c>
      <c r="F24" s="45">
        <v>33</v>
      </c>
      <c r="G24" s="43">
        <f>(((F24*1.2)*1.2)+10)/1.35</f>
        <v>42.60740740740741</v>
      </c>
      <c r="H24" s="45">
        <v>33</v>
      </c>
      <c r="I24" s="43">
        <f t="shared" si="6"/>
        <v>48.33613445378152</v>
      </c>
      <c r="J24" s="45">
        <v>33</v>
      </c>
      <c r="K24" s="43">
        <f>(((J24*1.2)*1.2)+10)/1.35</f>
        <v>42.60740740740741</v>
      </c>
      <c r="L24" s="45">
        <v>33</v>
      </c>
      <c r="M24" s="43">
        <f>(((L24*1.2)*1.2)+10)/1.35</f>
        <v>42.60740740740741</v>
      </c>
      <c r="N24" s="45">
        <v>33</v>
      </c>
      <c r="O24" s="43">
        <f>(((N24*1.2)*1.2)+10)/1.35</f>
        <v>42.60740740740741</v>
      </c>
      <c r="P24" s="45">
        <v>33</v>
      </c>
      <c r="Q24" s="43">
        <f>(((P24*1.2)*1.2)+10)/1.35</f>
        <v>42.60740740740741</v>
      </c>
    </row>
    <row r="25" spans="1:43" s="2" customFormat="1" ht="25.5" customHeight="1">
      <c r="A25" s="242" t="s">
        <v>13</v>
      </c>
      <c r="B25" s="242"/>
      <c r="C25" s="242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49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s="2" customFormat="1" ht="25.5" customHeight="1">
      <c r="A26" s="237" t="s">
        <v>1</v>
      </c>
      <c r="B26" s="237"/>
      <c r="C26" s="237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49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s="2" customFormat="1" ht="25.5" customHeight="1">
      <c r="A27" s="237" t="s">
        <v>2</v>
      </c>
      <c r="B27" s="237"/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49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s="2" customFormat="1" ht="12.75" customHeight="1">
      <c r="A28" s="6"/>
      <c r="B28" s="18"/>
      <c r="C28" s="50"/>
      <c r="D28" s="51"/>
      <c r="E28" s="39"/>
      <c r="F28" s="51"/>
      <c r="G28" s="39"/>
      <c r="H28" s="51"/>
      <c r="I28" s="39"/>
      <c r="J28" s="51"/>
      <c r="K28" s="39"/>
      <c r="L28" s="51"/>
      <c r="M28" s="39"/>
      <c r="N28" s="51"/>
      <c r="O28" s="39"/>
      <c r="P28" s="51"/>
      <c r="Q28" s="39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30" spans="1:43" s="12" customFormat="1" ht="15" hidden="1">
      <c r="A30" s="7" t="s">
        <v>12</v>
      </c>
      <c r="B30" s="14"/>
      <c r="C30" s="26"/>
      <c r="D30" s="52"/>
      <c r="E30" s="53"/>
      <c r="F30" s="52"/>
      <c r="G30" s="53"/>
      <c r="H30" s="52"/>
      <c r="I30" s="53"/>
      <c r="J30" s="52"/>
      <c r="K30" s="53"/>
      <c r="L30" s="52"/>
      <c r="M30" s="53"/>
      <c r="N30" s="52"/>
      <c r="O30" s="53"/>
      <c r="P30" s="52"/>
      <c r="Q30" s="53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2:43" s="12" customFormat="1" ht="12.75" hidden="1">
      <c r="B31" s="19"/>
      <c r="C31" s="53"/>
      <c r="D31" s="52"/>
      <c r="E31" s="53"/>
      <c r="F31" s="52"/>
      <c r="G31" s="53"/>
      <c r="H31" s="52"/>
      <c r="I31" s="53"/>
      <c r="J31" s="52"/>
      <c r="K31" s="53"/>
      <c r="L31" s="52"/>
      <c r="M31" s="53"/>
      <c r="N31" s="52"/>
      <c r="O31" s="53"/>
      <c r="P31" s="52"/>
      <c r="Q31" s="53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s="12" customFormat="1" ht="12.75" hidden="1">
      <c r="A32" s="9" t="s">
        <v>10</v>
      </c>
      <c r="B32" s="16"/>
      <c r="C32" s="27"/>
      <c r="D32" s="54"/>
      <c r="E32" s="55"/>
      <c r="F32" s="54"/>
      <c r="G32" s="55"/>
      <c r="H32" s="54"/>
      <c r="I32" s="55"/>
      <c r="J32" s="54"/>
      <c r="K32" s="55"/>
      <c r="L32" s="56"/>
      <c r="M32" s="57"/>
      <c r="N32" s="56"/>
      <c r="O32" s="57"/>
      <c r="P32" s="56"/>
      <c r="Q32" s="5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 s="12" customFormat="1" ht="51.75" customHeight="1" hidden="1">
      <c r="A33" s="10" t="s">
        <v>11</v>
      </c>
      <c r="B33" s="20"/>
      <c r="C33" s="28"/>
      <c r="D33" s="31" t="s">
        <v>30</v>
      </c>
      <c r="E33" s="28"/>
      <c r="F33" s="31"/>
      <c r="G33" s="28"/>
      <c r="H33" s="31" t="s">
        <v>31</v>
      </c>
      <c r="I33" s="29"/>
      <c r="J33" s="32"/>
      <c r="K33" s="29"/>
      <c r="L33" s="33"/>
      <c r="M33" s="30"/>
      <c r="N33" s="33"/>
      <c r="O33" s="30"/>
      <c r="P33" s="52"/>
      <c r="Q33" s="53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 s="12" customFormat="1" ht="12.75" hidden="1">
      <c r="A34" s="13" t="s">
        <v>4</v>
      </c>
      <c r="B34" s="21"/>
      <c r="C34" s="58"/>
      <c r="D34" s="59" t="s">
        <v>14</v>
      </c>
      <c r="E34" s="60"/>
      <c r="F34" s="59"/>
      <c r="G34" s="60"/>
      <c r="H34" s="59" t="s">
        <v>15</v>
      </c>
      <c r="I34" s="55"/>
      <c r="J34" s="61"/>
      <c r="K34" s="55"/>
      <c r="L34" s="52"/>
      <c r="M34" s="53"/>
      <c r="N34" s="52"/>
      <c r="O34" s="53"/>
      <c r="P34" s="52"/>
      <c r="Q34" s="53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43" s="12" customFormat="1" ht="12.75" hidden="1">
      <c r="A35" s="13" t="s">
        <v>5</v>
      </c>
      <c r="B35" s="21"/>
      <c r="C35" s="58"/>
      <c r="D35" s="62" t="s">
        <v>14</v>
      </c>
      <c r="E35" s="63"/>
      <c r="F35" s="62"/>
      <c r="G35" s="63"/>
      <c r="H35" s="41" t="s">
        <v>15</v>
      </c>
      <c r="I35" s="55"/>
      <c r="J35" s="61"/>
      <c r="K35" s="55"/>
      <c r="L35" s="64"/>
      <c r="M35" s="65"/>
      <c r="N35" s="64"/>
      <c r="O35" s="65"/>
      <c r="P35" s="64"/>
      <c r="Q35" s="65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1:43" s="12" customFormat="1" ht="25.5" customHeight="1" hidden="1">
      <c r="A36" s="243" t="s">
        <v>13</v>
      </c>
      <c r="B36" s="243"/>
      <c r="C36" s="243"/>
      <c r="D36" s="244"/>
      <c r="E36" s="244"/>
      <c r="F36" s="244"/>
      <c r="G36" s="244"/>
      <c r="H36" s="244"/>
      <c r="I36" s="245"/>
      <c r="J36" s="245"/>
      <c r="K36" s="245"/>
      <c r="L36" s="245"/>
      <c r="M36" s="245"/>
      <c r="N36" s="245"/>
      <c r="O36" s="245"/>
      <c r="P36" s="245"/>
      <c r="Q36" s="66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ht="12.75" hidden="1"/>
    <row r="38" ht="12.75" hidden="1"/>
    <row r="39" spans="1:3" ht="12.75" hidden="1">
      <c r="A39" s="9" t="s">
        <v>7</v>
      </c>
      <c r="B39" s="16"/>
      <c r="C39" s="27"/>
    </row>
    <row r="40" spans="1:3" ht="12.75" hidden="1">
      <c r="A40" s="11" t="s">
        <v>8</v>
      </c>
      <c r="B40" s="23"/>
      <c r="C40" s="27"/>
    </row>
    <row r="41" spans="1:3" ht="12.75" hidden="1">
      <c r="A41" s="3"/>
      <c r="B41" s="24"/>
      <c r="C41" s="67"/>
    </row>
    <row r="42" spans="1:3" ht="12.75" hidden="1">
      <c r="A42" s="11" t="s">
        <v>9</v>
      </c>
      <c r="B42" s="23"/>
      <c r="C42" s="27"/>
    </row>
  </sheetData>
  <sheetProtection password="E521" sheet="1"/>
  <mergeCells count="7">
    <mergeCell ref="A4:O4"/>
    <mergeCell ref="A26:P26"/>
    <mergeCell ref="A27:P27"/>
    <mergeCell ref="A10:P10"/>
    <mergeCell ref="A25:P25"/>
    <mergeCell ref="A36:P36"/>
    <mergeCell ref="A5:Q5"/>
  </mergeCells>
  <printOptions gridLines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15" sqref="M15"/>
    </sheetView>
  </sheetViews>
  <sheetFormatPr defaultColWidth="11.421875" defaultRowHeight="12.75"/>
  <cols>
    <col min="1" max="1" width="60.421875" style="1" customWidth="1"/>
    <col min="2" max="2" width="33.140625" style="1" hidden="1" customWidth="1"/>
    <col min="3" max="3" width="30.140625" style="1" hidden="1" customWidth="1"/>
    <col min="4" max="4" width="19.7109375" style="1" hidden="1" customWidth="1"/>
    <col min="5" max="5" width="19.7109375" style="138" hidden="1" customWidth="1"/>
    <col min="6" max="7" width="19.7109375" style="140" customWidth="1"/>
    <col min="8" max="9" width="19.7109375" style="1" hidden="1" customWidth="1"/>
    <col min="10" max="10" width="19.7109375" style="143" hidden="1" customWidth="1"/>
    <col min="11" max="11" width="19.7109375" style="140" customWidth="1"/>
    <col min="12" max="12" width="19.140625" style="140" customWidth="1"/>
    <col min="13" max="13" width="15.7109375" style="34" bestFit="1" customWidth="1"/>
    <col min="14" max="14" width="17.00390625" style="34" bestFit="1" customWidth="1"/>
    <col min="15" max="36" width="11.421875" style="34" customWidth="1"/>
    <col min="37" max="16384" width="11.421875" style="1" customWidth="1"/>
  </cols>
  <sheetData>
    <row r="1" spans="1:12" ht="32.25" customHeight="1">
      <c r="A1" s="251" t="s">
        <v>151</v>
      </c>
      <c r="B1" s="252"/>
      <c r="C1" s="252"/>
      <c r="D1" s="252"/>
      <c r="E1" s="252"/>
      <c r="F1" s="252"/>
      <c r="G1" s="252"/>
      <c r="H1" s="202"/>
      <c r="I1" s="202"/>
      <c r="J1" s="203"/>
      <c r="K1" s="204"/>
      <c r="L1" s="205"/>
    </row>
    <row r="2" spans="1:17" ht="16.5" customHeight="1" thickBot="1">
      <c r="A2" s="206" t="s">
        <v>52</v>
      </c>
      <c r="B2" s="141"/>
      <c r="C2" s="141"/>
      <c r="D2" s="141"/>
      <c r="E2" s="141"/>
      <c r="F2" s="142"/>
      <c r="G2" s="142"/>
      <c r="H2" s="141"/>
      <c r="I2" s="141"/>
      <c r="J2" s="144"/>
      <c r="K2" s="178"/>
      <c r="L2" s="207"/>
      <c r="M2" s="145"/>
      <c r="N2" s="145"/>
      <c r="O2" s="145"/>
      <c r="P2" s="145"/>
      <c r="Q2" s="145"/>
    </row>
    <row r="3" spans="1:12" ht="13.5" customHeight="1">
      <c r="A3" s="261" t="s">
        <v>144</v>
      </c>
      <c r="B3" s="210"/>
      <c r="C3" s="210"/>
      <c r="D3" s="267" t="s">
        <v>115</v>
      </c>
      <c r="E3" s="270" t="s">
        <v>116</v>
      </c>
      <c r="F3" s="273" t="s">
        <v>149</v>
      </c>
      <c r="G3" s="273" t="s">
        <v>150</v>
      </c>
      <c r="H3" s="211"/>
      <c r="I3" s="276" t="s">
        <v>146</v>
      </c>
      <c r="J3" s="263" t="s">
        <v>145</v>
      </c>
      <c r="K3" s="273" t="s">
        <v>147</v>
      </c>
      <c r="L3" s="279" t="s">
        <v>148</v>
      </c>
    </row>
    <row r="4" spans="1:12" ht="12.75">
      <c r="A4" s="262"/>
      <c r="B4" s="137"/>
      <c r="C4" s="137"/>
      <c r="D4" s="268"/>
      <c r="E4" s="271"/>
      <c r="F4" s="274"/>
      <c r="G4" s="274"/>
      <c r="H4" s="139"/>
      <c r="I4" s="277"/>
      <c r="J4" s="264"/>
      <c r="K4" s="274"/>
      <c r="L4" s="280"/>
    </row>
    <row r="5" spans="1:12" ht="45" customHeight="1" thickBot="1">
      <c r="A5" s="262"/>
      <c r="B5" s="208"/>
      <c r="C5" s="208"/>
      <c r="D5" s="269"/>
      <c r="E5" s="272"/>
      <c r="F5" s="275"/>
      <c r="G5" s="275"/>
      <c r="H5" s="209"/>
      <c r="I5" s="278"/>
      <c r="J5" s="265"/>
      <c r="K5" s="275"/>
      <c r="L5" s="281"/>
    </row>
    <row r="6" spans="1:12" ht="13.5">
      <c r="A6" s="179" t="s">
        <v>117</v>
      </c>
      <c r="B6" s="181"/>
      <c r="C6" s="146"/>
      <c r="D6" s="147">
        <v>344</v>
      </c>
      <c r="E6" s="148">
        <v>363</v>
      </c>
      <c r="F6" s="283">
        <f>((D6*1.03)*1.2)/1.35</f>
        <v>314.95111111111106</v>
      </c>
      <c r="G6" s="283">
        <f>((E6*1.03)*1.2)/1.35</f>
        <v>332.34666666666664</v>
      </c>
      <c r="H6" s="212"/>
      <c r="I6" s="213">
        <v>444</v>
      </c>
      <c r="J6" s="214">
        <v>467</v>
      </c>
      <c r="K6" s="282">
        <f>((I6*1.03)*1.2)/1.35</f>
        <v>406.50666666666666</v>
      </c>
      <c r="L6" s="260">
        <f>((J6*1.03)*1.2)/1.35</f>
        <v>427.5644444444444</v>
      </c>
    </row>
    <row r="7" spans="1:12" ht="13.5">
      <c r="A7" s="149" t="s">
        <v>118</v>
      </c>
      <c r="B7" s="182"/>
      <c r="C7" s="149"/>
      <c r="D7" s="150"/>
      <c r="E7" s="150"/>
      <c r="F7" s="253"/>
      <c r="G7" s="253"/>
      <c r="H7" s="215"/>
      <c r="I7" s="216"/>
      <c r="J7" s="217"/>
      <c r="K7" s="259"/>
      <c r="L7" s="254"/>
    </row>
    <row r="8" spans="1:12" ht="13.5">
      <c r="A8" s="180"/>
      <c r="B8" s="182"/>
      <c r="C8" s="149"/>
      <c r="D8" s="151"/>
      <c r="E8" s="150"/>
      <c r="F8" s="253"/>
      <c r="G8" s="253"/>
      <c r="H8" s="218"/>
      <c r="I8" s="219"/>
      <c r="J8" s="217"/>
      <c r="K8" s="259"/>
      <c r="L8" s="254"/>
    </row>
    <row r="9" spans="1:12" ht="13.5">
      <c r="A9" s="179" t="s">
        <v>119</v>
      </c>
      <c r="B9" s="182"/>
      <c r="C9" s="149"/>
      <c r="D9" s="150">
        <v>668</v>
      </c>
      <c r="E9" s="150">
        <v>694</v>
      </c>
      <c r="F9" s="253">
        <f>((D9*1.03)*1.2)/1.35</f>
        <v>611.591111111111</v>
      </c>
      <c r="G9" s="253">
        <f>((E9*1.03)*1.2)/1.35</f>
        <v>635.3955555555555</v>
      </c>
      <c r="H9" s="215"/>
      <c r="I9" s="216">
        <v>869</v>
      </c>
      <c r="J9" s="217">
        <v>879</v>
      </c>
      <c r="K9" s="259">
        <f>((I9*1.03)*1.2)/1.35</f>
        <v>795.6177777777777</v>
      </c>
      <c r="L9" s="254">
        <f>((J9*1.03)*1.2)/1.35</f>
        <v>804.7733333333332</v>
      </c>
    </row>
    <row r="10" spans="1:12" ht="13.5">
      <c r="A10" s="149" t="s">
        <v>120</v>
      </c>
      <c r="B10" s="182"/>
      <c r="C10" s="149"/>
      <c r="D10" s="151"/>
      <c r="E10" s="150"/>
      <c r="F10" s="253"/>
      <c r="G10" s="253"/>
      <c r="H10" s="218"/>
      <c r="I10" s="219"/>
      <c r="J10" s="217"/>
      <c r="K10" s="259"/>
      <c r="L10" s="254"/>
    </row>
    <row r="11" spans="1:12" ht="13.5">
      <c r="A11" s="149" t="s">
        <v>121</v>
      </c>
      <c r="B11" s="182"/>
      <c r="C11" s="149"/>
      <c r="D11" s="151"/>
      <c r="E11" s="150"/>
      <c r="F11" s="253"/>
      <c r="G11" s="253"/>
      <c r="H11" s="218"/>
      <c r="I11" s="219"/>
      <c r="J11" s="217"/>
      <c r="K11" s="259"/>
      <c r="L11" s="254"/>
    </row>
    <row r="12" spans="1:12" ht="13.5">
      <c r="A12" s="229"/>
      <c r="B12" s="183"/>
      <c r="C12" s="152"/>
      <c r="D12" s="151"/>
      <c r="E12" s="150"/>
      <c r="F12" s="253"/>
      <c r="G12" s="253"/>
      <c r="H12" s="218"/>
      <c r="I12" s="219"/>
      <c r="J12" s="217"/>
      <c r="K12" s="259"/>
      <c r="L12" s="254"/>
    </row>
    <row r="13" spans="1:12" ht="13.5">
      <c r="A13" s="179" t="s">
        <v>122</v>
      </c>
      <c r="B13" s="182"/>
      <c r="C13" s="149"/>
      <c r="D13" s="150">
        <v>686</v>
      </c>
      <c r="E13" s="150">
        <v>713</v>
      </c>
      <c r="F13" s="253">
        <f>((D13*1.03)*1.2)/1.35</f>
        <v>628.0711111111111</v>
      </c>
      <c r="G13" s="253">
        <f>((E13*1.03)*1.2)/1.35</f>
        <v>652.791111111111</v>
      </c>
      <c r="H13" s="215"/>
      <c r="I13" s="216">
        <v>899</v>
      </c>
      <c r="J13" s="217">
        <v>925</v>
      </c>
      <c r="K13" s="259">
        <f>((I13*1.03)*1.2)/1.35</f>
        <v>823.0844444444443</v>
      </c>
      <c r="L13" s="254">
        <f>((J13*1.03)*1.2)/1.35</f>
        <v>846.8888888888888</v>
      </c>
    </row>
    <row r="14" spans="1:12" ht="13.5">
      <c r="A14" s="149" t="s">
        <v>123</v>
      </c>
      <c r="B14" s="182"/>
      <c r="C14" s="149"/>
      <c r="D14" s="151"/>
      <c r="E14" s="150"/>
      <c r="F14" s="253"/>
      <c r="G14" s="253"/>
      <c r="H14" s="218"/>
      <c r="I14" s="219"/>
      <c r="J14" s="217"/>
      <c r="K14" s="259"/>
      <c r="L14" s="254"/>
    </row>
    <row r="15" spans="1:12" ht="13.5">
      <c r="A15" s="149" t="s">
        <v>124</v>
      </c>
      <c r="B15" s="182"/>
      <c r="C15" s="149"/>
      <c r="D15" s="151"/>
      <c r="E15" s="150"/>
      <c r="F15" s="253"/>
      <c r="G15" s="253"/>
      <c r="H15" s="218"/>
      <c r="I15" s="219"/>
      <c r="J15" s="217"/>
      <c r="K15" s="259"/>
      <c r="L15" s="254"/>
    </row>
    <row r="16" spans="1:12" ht="12.75">
      <c r="A16" s="230"/>
      <c r="B16" s="184"/>
      <c r="C16" s="154"/>
      <c r="D16" s="151"/>
      <c r="E16" s="150"/>
      <c r="F16" s="253"/>
      <c r="G16" s="253"/>
      <c r="H16" s="218"/>
      <c r="I16" s="219"/>
      <c r="J16" s="217"/>
      <c r="K16" s="259"/>
      <c r="L16" s="254"/>
    </row>
    <row r="17" spans="1:12" ht="26.25">
      <c r="A17" s="185" t="s">
        <v>125</v>
      </c>
      <c r="B17" s="156"/>
      <c r="C17" s="156"/>
      <c r="D17" s="157">
        <v>135</v>
      </c>
      <c r="E17" s="157">
        <v>146</v>
      </c>
      <c r="F17" s="220">
        <f>((D17*1.03)*1.2)/1.35</f>
        <v>123.60000000000001</v>
      </c>
      <c r="G17" s="232">
        <f aca="true" t="shared" si="0" ref="G17:G29">((E17*1.03)*1.2)/1.35</f>
        <v>133.6711111111111</v>
      </c>
      <c r="H17" s="222"/>
      <c r="I17" s="222">
        <v>169</v>
      </c>
      <c r="J17" s="223">
        <v>178</v>
      </c>
      <c r="K17" s="221">
        <f>((I17*1.03)*1.2)/1.35</f>
        <v>154.72888888888886</v>
      </c>
      <c r="L17" s="224">
        <f>((J17*1.03)*1.2)/1.35</f>
        <v>162.9688888888889</v>
      </c>
    </row>
    <row r="18" spans="1:12" ht="26.25">
      <c r="A18" s="160" t="s">
        <v>126</v>
      </c>
      <c r="B18" s="161"/>
      <c r="C18" s="161"/>
      <c r="D18" s="157">
        <v>273</v>
      </c>
      <c r="E18" s="157">
        <v>292</v>
      </c>
      <c r="F18" s="231">
        <f aca="true" t="shared" si="1" ref="F18:F36">((D18*1.03)*1.2)/1.35</f>
        <v>249.94666666666666</v>
      </c>
      <c r="G18" s="232">
        <f t="shared" si="0"/>
        <v>267.3422222222222</v>
      </c>
      <c r="H18" s="222"/>
      <c r="I18" s="222">
        <v>341</v>
      </c>
      <c r="J18" s="223">
        <v>356</v>
      </c>
      <c r="K18" s="232">
        <f aca="true" t="shared" si="2" ref="K18:K36">((I18*1.03)*1.2)/1.35</f>
        <v>312.20444444444445</v>
      </c>
      <c r="L18" s="233">
        <f aca="true" t="shared" si="3" ref="L18:L36">((J18*1.03)*1.2)/1.35</f>
        <v>325.9377777777778</v>
      </c>
    </row>
    <row r="19" spans="1:12" ht="26.25">
      <c r="A19" s="160" t="s">
        <v>127</v>
      </c>
      <c r="B19" s="161"/>
      <c r="C19" s="161"/>
      <c r="D19" s="157">
        <v>404</v>
      </c>
      <c r="E19" s="157">
        <v>432</v>
      </c>
      <c r="F19" s="231">
        <f t="shared" si="1"/>
        <v>369.8844444444444</v>
      </c>
      <c r="G19" s="232">
        <f t="shared" si="0"/>
        <v>395.52</v>
      </c>
      <c r="H19" s="222"/>
      <c r="I19" s="222">
        <v>499</v>
      </c>
      <c r="J19" s="223">
        <v>524</v>
      </c>
      <c r="K19" s="232">
        <f t="shared" si="2"/>
        <v>456.8622222222222</v>
      </c>
      <c r="L19" s="233">
        <f t="shared" si="3"/>
        <v>479.7511111111111</v>
      </c>
    </row>
    <row r="20" spans="1:12" ht="26.25">
      <c r="A20" s="162" t="s">
        <v>128</v>
      </c>
      <c r="B20" s="163"/>
      <c r="C20" s="163"/>
      <c r="D20" s="157">
        <v>78</v>
      </c>
      <c r="E20" s="157">
        <v>82</v>
      </c>
      <c r="F20" s="231">
        <f t="shared" si="1"/>
        <v>71.41333333333333</v>
      </c>
      <c r="G20" s="232">
        <f t="shared" si="0"/>
        <v>75.07555555555555</v>
      </c>
      <c r="H20" s="222"/>
      <c r="I20" s="222">
        <v>92</v>
      </c>
      <c r="J20" s="223">
        <v>96</v>
      </c>
      <c r="K20" s="232">
        <f t="shared" si="2"/>
        <v>84.2311111111111</v>
      </c>
      <c r="L20" s="233">
        <f t="shared" si="3"/>
        <v>87.89333333333332</v>
      </c>
    </row>
    <row r="21" spans="1:12" ht="26.25">
      <c r="A21" s="162" t="s">
        <v>129</v>
      </c>
      <c r="B21" s="163"/>
      <c r="C21" s="163"/>
      <c r="D21" s="164">
        <v>107</v>
      </c>
      <c r="E21" s="157">
        <v>112</v>
      </c>
      <c r="F21" s="231">
        <f t="shared" si="1"/>
        <v>97.96444444444444</v>
      </c>
      <c r="G21" s="232">
        <f t="shared" si="0"/>
        <v>102.54222222222221</v>
      </c>
      <c r="H21" s="225"/>
      <c r="I21" s="222">
        <v>122</v>
      </c>
      <c r="J21" s="223">
        <v>128</v>
      </c>
      <c r="K21" s="232">
        <f t="shared" si="2"/>
        <v>111.69777777777777</v>
      </c>
      <c r="L21" s="233">
        <f t="shared" si="3"/>
        <v>117.1911111111111</v>
      </c>
    </row>
    <row r="22" spans="1:12" ht="26.25">
      <c r="A22" s="162" t="s">
        <v>130</v>
      </c>
      <c r="B22" s="163"/>
      <c r="C22" s="163"/>
      <c r="D22" s="164">
        <v>159</v>
      </c>
      <c r="E22" s="157">
        <v>164</v>
      </c>
      <c r="F22" s="231">
        <f t="shared" si="1"/>
        <v>145.57333333333332</v>
      </c>
      <c r="G22" s="232">
        <f t="shared" si="0"/>
        <v>150.1511111111111</v>
      </c>
      <c r="H22" s="225"/>
      <c r="I22" s="222">
        <v>173</v>
      </c>
      <c r="J22" s="223">
        <v>178</v>
      </c>
      <c r="K22" s="232">
        <f t="shared" si="2"/>
        <v>158.39111111111112</v>
      </c>
      <c r="L22" s="233">
        <f t="shared" si="3"/>
        <v>162.9688888888889</v>
      </c>
    </row>
    <row r="23" spans="1:12" ht="26.25">
      <c r="A23" s="162" t="s">
        <v>131</v>
      </c>
      <c r="B23" s="163"/>
      <c r="C23" s="163"/>
      <c r="D23" s="164">
        <v>262</v>
      </c>
      <c r="E23" s="157">
        <v>276</v>
      </c>
      <c r="F23" s="231">
        <f t="shared" si="1"/>
        <v>239.87555555555554</v>
      </c>
      <c r="G23" s="232">
        <f t="shared" si="0"/>
        <v>252.69333333333333</v>
      </c>
      <c r="H23" s="225"/>
      <c r="I23" s="222">
        <v>296</v>
      </c>
      <c r="J23" s="223">
        <v>306</v>
      </c>
      <c r="K23" s="232">
        <f t="shared" si="2"/>
        <v>271.0044444444444</v>
      </c>
      <c r="L23" s="233">
        <f t="shared" si="3"/>
        <v>280.15999999999997</v>
      </c>
    </row>
    <row r="24" spans="1:12" ht="26.25">
      <c r="A24" s="162" t="s">
        <v>132</v>
      </c>
      <c r="B24" s="163"/>
      <c r="C24" s="163"/>
      <c r="D24" s="164">
        <v>112</v>
      </c>
      <c r="E24" s="157">
        <v>116</v>
      </c>
      <c r="F24" s="231">
        <f t="shared" si="1"/>
        <v>102.54222222222221</v>
      </c>
      <c r="G24" s="232">
        <f t="shared" si="0"/>
        <v>106.20444444444445</v>
      </c>
      <c r="H24" s="225"/>
      <c r="I24" s="222">
        <v>126</v>
      </c>
      <c r="J24" s="223">
        <v>133</v>
      </c>
      <c r="K24" s="232">
        <f t="shared" si="2"/>
        <v>115.35999999999999</v>
      </c>
      <c r="L24" s="233">
        <f t="shared" si="3"/>
        <v>121.76888888888888</v>
      </c>
    </row>
    <row r="25" spans="1:12" ht="26.25">
      <c r="A25" s="162" t="s">
        <v>133</v>
      </c>
      <c r="B25" s="163"/>
      <c r="C25" s="163"/>
      <c r="D25" s="164">
        <v>229</v>
      </c>
      <c r="E25" s="157">
        <v>243</v>
      </c>
      <c r="F25" s="231">
        <f t="shared" si="1"/>
        <v>209.6622222222222</v>
      </c>
      <c r="G25" s="232">
        <f t="shared" si="0"/>
        <v>222.48</v>
      </c>
      <c r="H25" s="225"/>
      <c r="I25" s="222">
        <v>279</v>
      </c>
      <c r="J25" s="223">
        <v>289</v>
      </c>
      <c r="K25" s="232">
        <f>((I25*1.03)*1.2)/1.35</f>
        <v>255.43999999999997</v>
      </c>
      <c r="L25" s="233">
        <f t="shared" si="3"/>
        <v>264.59555555555556</v>
      </c>
    </row>
    <row r="26" spans="1:12" ht="26.25">
      <c r="A26" s="162" t="s">
        <v>134</v>
      </c>
      <c r="B26" s="163"/>
      <c r="C26" s="163"/>
      <c r="D26" s="164">
        <v>112</v>
      </c>
      <c r="E26" s="157">
        <v>117</v>
      </c>
      <c r="F26" s="231">
        <f t="shared" si="1"/>
        <v>102.54222222222221</v>
      </c>
      <c r="G26" s="232">
        <f t="shared" si="0"/>
        <v>107.11999999999999</v>
      </c>
      <c r="H26" s="225"/>
      <c r="I26" s="226" t="s">
        <v>110</v>
      </c>
      <c r="J26" s="223"/>
      <c r="K26" s="232"/>
      <c r="L26" s="233"/>
    </row>
    <row r="27" spans="1:12" ht="26.25">
      <c r="A27" s="162" t="s">
        <v>135</v>
      </c>
      <c r="B27" s="163"/>
      <c r="C27" s="163"/>
      <c r="D27" s="164">
        <v>211</v>
      </c>
      <c r="E27" s="157">
        <v>220</v>
      </c>
      <c r="F27" s="231">
        <f t="shared" si="1"/>
        <v>193.1822222222222</v>
      </c>
      <c r="G27" s="232">
        <f t="shared" si="0"/>
        <v>201.4222222222222</v>
      </c>
      <c r="H27" s="225"/>
      <c r="I27" s="226" t="s">
        <v>110</v>
      </c>
      <c r="J27" s="223"/>
      <c r="K27" s="232"/>
      <c r="L27" s="233"/>
    </row>
    <row r="28" spans="1:12" ht="26.25">
      <c r="A28" s="162" t="s">
        <v>136</v>
      </c>
      <c r="B28" s="163"/>
      <c r="C28" s="163"/>
      <c r="D28" s="164">
        <v>229</v>
      </c>
      <c r="E28" s="157">
        <v>243</v>
      </c>
      <c r="F28" s="231">
        <f t="shared" si="1"/>
        <v>209.6622222222222</v>
      </c>
      <c r="G28" s="232">
        <f t="shared" si="0"/>
        <v>222.48</v>
      </c>
      <c r="H28" s="225"/>
      <c r="I28" s="222">
        <v>279</v>
      </c>
      <c r="J28" s="223">
        <v>289</v>
      </c>
      <c r="K28" s="232">
        <f t="shared" si="2"/>
        <v>255.43999999999997</v>
      </c>
      <c r="L28" s="233">
        <f t="shared" si="3"/>
        <v>264.59555555555556</v>
      </c>
    </row>
    <row r="29" spans="1:12" ht="26.25">
      <c r="A29" s="162" t="s">
        <v>137</v>
      </c>
      <c r="B29" s="163"/>
      <c r="C29" s="163"/>
      <c r="D29" s="164">
        <v>151</v>
      </c>
      <c r="E29" s="157">
        <v>157</v>
      </c>
      <c r="F29" s="231">
        <f t="shared" si="1"/>
        <v>138.24888888888887</v>
      </c>
      <c r="G29" s="232">
        <f t="shared" si="0"/>
        <v>143.7422222222222</v>
      </c>
      <c r="H29" s="225"/>
      <c r="I29" s="222">
        <v>176</v>
      </c>
      <c r="J29" s="223">
        <v>183</v>
      </c>
      <c r="K29" s="232">
        <f t="shared" si="2"/>
        <v>161.13777777777776</v>
      </c>
      <c r="L29" s="233">
        <f t="shared" si="3"/>
        <v>167.54666666666668</v>
      </c>
    </row>
    <row r="30" spans="1:12" ht="26.25">
      <c r="A30" s="162" t="s">
        <v>138</v>
      </c>
      <c r="B30" s="163"/>
      <c r="C30" s="163"/>
      <c r="D30" s="164">
        <v>163</v>
      </c>
      <c r="E30" s="157">
        <v>169</v>
      </c>
      <c r="F30" s="231">
        <f t="shared" si="1"/>
        <v>149.23555555555555</v>
      </c>
      <c r="G30" s="232">
        <f aca="true" t="shared" si="4" ref="G30:G35">((E30*1.03)*1.2)/1.35</f>
        <v>154.72888888888886</v>
      </c>
      <c r="H30" s="225"/>
      <c r="I30" s="222">
        <v>202</v>
      </c>
      <c r="J30" s="223">
        <v>211</v>
      </c>
      <c r="K30" s="232">
        <f t="shared" si="2"/>
        <v>184.9422222222222</v>
      </c>
      <c r="L30" s="233">
        <f t="shared" si="3"/>
        <v>193.1822222222222</v>
      </c>
    </row>
    <row r="31" spans="1:12" ht="26.25">
      <c r="A31" s="162" t="s">
        <v>43</v>
      </c>
      <c r="B31" s="163"/>
      <c r="C31" s="163"/>
      <c r="D31" s="164">
        <v>81</v>
      </c>
      <c r="E31" s="157">
        <v>87</v>
      </c>
      <c r="F31" s="231">
        <f t="shared" si="1"/>
        <v>74.16</v>
      </c>
      <c r="G31" s="232">
        <f t="shared" si="4"/>
        <v>79.65333333333332</v>
      </c>
      <c r="H31" s="225"/>
      <c r="I31" s="222">
        <v>98</v>
      </c>
      <c r="J31" s="223">
        <v>105</v>
      </c>
      <c r="K31" s="232">
        <f t="shared" si="2"/>
        <v>89.72444444444443</v>
      </c>
      <c r="L31" s="233">
        <f t="shared" si="3"/>
        <v>96.13333333333333</v>
      </c>
    </row>
    <row r="32" spans="1:12" ht="26.25">
      <c r="A32" s="162" t="s">
        <v>139</v>
      </c>
      <c r="B32" s="163"/>
      <c r="C32" s="163"/>
      <c r="D32" s="164">
        <v>112</v>
      </c>
      <c r="E32" s="157">
        <v>118</v>
      </c>
      <c r="F32" s="231">
        <f t="shared" si="1"/>
        <v>102.54222222222221</v>
      </c>
      <c r="G32" s="232">
        <f t="shared" si="4"/>
        <v>108.03555555555556</v>
      </c>
      <c r="H32" s="225"/>
      <c r="I32" s="222">
        <v>130</v>
      </c>
      <c r="J32" s="223">
        <v>136</v>
      </c>
      <c r="K32" s="232">
        <f t="shared" si="2"/>
        <v>119.02222222222223</v>
      </c>
      <c r="L32" s="233">
        <f t="shared" si="3"/>
        <v>124.51555555555555</v>
      </c>
    </row>
    <row r="33" spans="1:12" ht="39">
      <c r="A33" s="162" t="s">
        <v>140</v>
      </c>
      <c r="B33" s="163"/>
      <c r="C33" s="163"/>
      <c r="D33" s="157">
        <v>10</v>
      </c>
      <c r="E33" s="157">
        <v>10</v>
      </c>
      <c r="F33" s="231">
        <f t="shared" si="1"/>
        <v>9.155555555555555</v>
      </c>
      <c r="G33" s="232">
        <f t="shared" si="4"/>
        <v>9.155555555555555</v>
      </c>
      <c r="H33" s="222"/>
      <c r="I33" s="222">
        <v>10</v>
      </c>
      <c r="J33" s="223">
        <v>10</v>
      </c>
      <c r="K33" s="232">
        <f t="shared" si="2"/>
        <v>9.155555555555555</v>
      </c>
      <c r="L33" s="233">
        <f t="shared" si="3"/>
        <v>9.155555555555555</v>
      </c>
    </row>
    <row r="34" spans="1:12" ht="39">
      <c r="A34" s="162" t="s">
        <v>141</v>
      </c>
      <c r="B34" s="163"/>
      <c r="C34" s="163"/>
      <c r="D34" s="157">
        <v>10.5</v>
      </c>
      <c r="E34" s="157">
        <v>10.5</v>
      </c>
      <c r="F34" s="231">
        <f t="shared" si="1"/>
        <v>9.613333333333333</v>
      </c>
      <c r="G34" s="232">
        <f t="shared" si="4"/>
        <v>9.613333333333333</v>
      </c>
      <c r="H34" s="222"/>
      <c r="I34" s="222">
        <v>10.5</v>
      </c>
      <c r="J34" s="223">
        <v>10.5</v>
      </c>
      <c r="K34" s="232">
        <f t="shared" si="2"/>
        <v>9.613333333333333</v>
      </c>
      <c r="L34" s="233">
        <f t="shared" si="3"/>
        <v>9.613333333333333</v>
      </c>
    </row>
    <row r="35" spans="1:12" ht="52.5">
      <c r="A35" s="155" t="s">
        <v>142</v>
      </c>
      <c r="B35" s="156"/>
      <c r="C35" s="156"/>
      <c r="D35" s="157">
        <v>8</v>
      </c>
      <c r="E35" s="157">
        <v>8</v>
      </c>
      <c r="F35" s="231">
        <f t="shared" si="1"/>
        <v>7.324444444444444</v>
      </c>
      <c r="G35" s="232">
        <f t="shared" si="4"/>
        <v>7.324444444444444</v>
      </c>
      <c r="H35" s="221">
        <f>((F35*1.03)*1.2)/1.19</f>
        <v>7.607574229691877</v>
      </c>
      <c r="I35" s="222">
        <v>8</v>
      </c>
      <c r="J35" s="223">
        <v>8</v>
      </c>
      <c r="K35" s="232">
        <f t="shared" si="2"/>
        <v>7.324444444444444</v>
      </c>
      <c r="L35" s="233">
        <f t="shared" si="3"/>
        <v>7.324444444444444</v>
      </c>
    </row>
    <row r="36" spans="1:12" ht="15" customHeight="1">
      <c r="A36" s="153"/>
      <c r="B36" s="154"/>
      <c r="C36" s="154"/>
      <c r="D36" s="165">
        <v>45.5</v>
      </c>
      <c r="E36" s="165">
        <v>45.5</v>
      </c>
      <c r="F36" s="231">
        <f t="shared" si="1"/>
        <v>41.657777777777774</v>
      </c>
      <c r="G36" s="221">
        <f>((E36*1.03)*1.2)/1.35</f>
        <v>41.657777777777774</v>
      </c>
      <c r="H36" s="222"/>
      <c r="I36" s="255">
        <v>45.5</v>
      </c>
      <c r="J36" s="266">
        <v>45.5</v>
      </c>
      <c r="K36" s="232">
        <f t="shared" si="2"/>
        <v>41.657777777777774</v>
      </c>
      <c r="L36" s="233">
        <f t="shared" si="3"/>
        <v>41.657777777777774</v>
      </c>
    </row>
    <row r="37" spans="1:12" ht="15" customHeight="1">
      <c r="A37" s="153"/>
      <c r="B37" s="154"/>
      <c r="C37" s="154"/>
      <c r="D37" s="166"/>
      <c r="E37" s="165"/>
      <c r="F37" s="227"/>
      <c r="G37" s="227"/>
      <c r="H37" s="228"/>
      <c r="I37" s="256"/>
      <c r="J37" s="266"/>
      <c r="K37" s="221"/>
      <c r="L37" s="224"/>
    </row>
    <row r="38" spans="1:12" ht="15" customHeight="1">
      <c r="A38" s="153"/>
      <c r="B38" s="154"/>
      <c r="C38" s="154"/>
      <c r="D38" s="166"/>
      <c r="E38" s="165"/>
      <c r="F38" s="227"/>
      <c r="G38" s="227"/>
      <c r="H38" s="228"/>
      <c r="I38" s="256"/>
      <c r="J38" s="266"/>
      <c r="K38" s="221"/>
      <c r="L38" s="224"/>
    </row>
    <row r="39" spans="1:12" ht="25.5" customHeight="1">
      <c r="A39" s="155" t="s">
        <v>143</v>
      </c>
      <c r="B39" s="156"/>
      <c r="C39" s="156"/>
      <c r="D39" s="166"/>
      <c r="E39" s="165"/>
      <c r="F39" s="227"/>
      <c r="G39" s="227"/>
      <c r="H39" s="228"/>
      <c r="I39" s="256"/>
      <c r="J39" s="266"/>
      <c r="K39" s="221"/>
      <c r="L39" s="224"/>
    </row>
    <row r="40" spans="1:12" ht="15" customHeight="1" hidden="1">
      <c r="A40" s="153" t="s">
        <v>111</v>
      </c>
      <c r="B40" s="154"/>
      <c r="C40" s="154"/>
      <c r="D40" s="257" t="s">
        <v>112</v>
      </c>
      <c r="E40" s="257"/>
      <c r="F40" s="257"/>
      <c r="G40" s="257"/>
      <c r="H40" s="257"/>
      <c r="I40" s="258"/>
      <c r="J40" s="167"/>
      <c r="K40" s="158"/>
      <c r="L40" s="159"/>
    </row>
    <row r="41" spans="1:12" ht="36.75" hidden="1">
      <c r="A41" s="155" t="s">
        <v>113</v>
      </c>
      <c r="B41" s="156"/>
      <c r="C41" s="156"/>
      <c r="D41" s="258"/>
      <c r="E41" s="258"/>
      <c r="F41" s="258"/>
      <c r="G41" s="258"/>
      <c r="H41" s="258"/>
      <c r="I41" s="258"/>
      <c r="J41" s="167"/>
      <c r="K41" s="158"/>
      <c r="L41" s="159"/>
    </row>
    <row r="42" spans="1:12" ht="12.75">
      <c r="A42" s="168"/>
      <c r="B42" s="169"/>
      <c r="C42" s="169"/>
      <c r="D42" s="170"/>
      <c r="E42" s="171"/>
      <c r="F42" s="172"/>
      <c r="G42" s="172"/>
      <c r="H42" s="170"/>
      <c r="I42" s="170"/>
      <c r="J42" s="173"/>
      <c r="K42" s="172"/>
      <c r="L42" s="159"/>
    </row>
    <row r="43" spans="1:12" ht="25.5" customHeight="1" thickBot="1">
      <c r="A43" s="248" t="s">
        <v>114</v>
      </c>
      <c r="B43" s="249"/>
      <c r="C43" s="249"/>
      <c r="D43" s="250"/>
      <c r="E43" s="250"/>
      <c r="F43" s="250"/>
      <c r="G43" s="250"/>
      <c r="H43" s="250"/>
      <c r="I43" s="250"/>
      <c r="J43" s="174"/>
      <c r="K43" s="175"/>
      <c r="L43" s="176"/>
    </row>
    <row r="44" spans="1:12" s="34" customFormat="1" ht="12.75">
      <c r="A44" s="186"/>
      <c r="B44" s="186"/>
      <c r="C44" s="186"/>
      <c r="D44" s="187"/>
      <c r="E44" s="188"/>
      <c r="F44" s="189"/>
      <c r="G44" s="189"/>
      <c r="H44" s="187"/>
      <c r="I44" s="187"/>
      <c r="J44" s="190"/>
      <c r="K44" s="189"/>
      <c r="L44" s="191"/>
    </row>
    <row r="45" spans="1:12" s="34" customFormat="1" ht="12.75">
      <c r="A45" s="186"/>
      <c r="B45" s="186"/>
      <c r="C45" s="186"/>
      <c r="D45" s="36"/>
      <c r="E45" s="192"/>
      <c r="F45" s="191"/>
      <c r="G45" s="191"/>
      <c r="H45" s="36"/>
      <c r="I45" s="36"/>
      <c r="J45" s="193"/>
      <c r="K45" s="191"/>
      <c r="L45" s="191"/>
    </row>
    <row r="46" spans="1:13" s="34" customFormat="1" ht="12.75">
      <c r="A46" s="194"/>
      <c r="B46" s="194"/>
      <c r="C46" s="194"/>
      <c r="D46" s="186"/>
      <c r="E46" s="195"/>
      <c r="F46" s="196"/>
      <c r="G46" s="196"/>
      <c r="H46" s="186"/>
      <c r="I46" s="186"/>
      <c r="J46" s="197"/>
      <c r="K46" s="191"/>
      <c r="L46" s="191"/>
      <c r="M46" s="36"/>
    </row>
    <row r="47" spans="1:13" s="34" customFormat="1" ht="12.75">
      <c r="A47" s="36"/>
      <c r="B47" s="36"/>
      <c r="C47" s="36"/>
      <c r="D47" s="186"/>
      <c r="E47" s="195"/>
      <c r="F47" s="196"/>
      <c r="G47" s="196"/>
      <c r="H47" s="186"/>
      <c r="I47" s="186"/>
      <c r="J47" s="197"/>
      <c r="K47" s="191"/>
      <c r="L47" s="191"/>
      <c r="M47" s="36"/>
    </row>
    <row r="48" spans="1:12" s="34" customFormat="1" ht="12.75">
      <c r="A48" s="186"/>
      <c r="B48" s="186"/>
      <c r="C48" s="186"/>
      <c r="D48" s="198"/>
      <c r="E48" s="195"/>
      <c r="F48" s="196"/>
      <c r="G48" s="196"/>
      <c r="H48" s="198"/>
      <c r="I48" s="198"/>
      <c r="J48" s="199"/>
      <c r="K48" s="196"/>
      <c r="L48" s="196"/>
    </row>
    <row r="49" spans="1:12" s="34" customFormat="1" ht="12.75">
      <c r="A49" s="186"/>
      <c r="B49" s="186"/>
      <c r="C49" s="186"/>
      <c r="D49" s="198"/>
      <c r="E49" s="195"/>
      <c r="F49" s="196"/>
      <c r="G49" s="196"/>
      <c r="H49" s="198"/>
      <c r="I49" s="198"/>
      <c r="J49" s="199"/>
      <c r="K49" s="196"/>
      <c r="L49" s="196"/>
    </row>
    <row r="50" spans="1:12" s="34" customFormat="1" ht="12.75">
      <c r="A50" s="36"/>
      <c r="B50" s="36"/>
      <c r="C50" s="36"/>
      <c r="D50" s="36"/>
      <c r="E50" s="192"/>
      <c r="F50" s="191"/>
      <c r="G50" s="191"/>
      <c r="H50" s="36"/>
      <c r="I50" s="36"/>
      <c r="J50" s="193"/>
      <c r="K50" s="191"/>
      <c r="L50" s="191"/>
    </row>
    <row r="51" spans="5:12" s="34" customFormat="1" ht="12.75">
      <c r="E51" s="200"/>
      <c r="F51" s="177"/>
      <c r="G51" s="177"/>
      <c r="J51" s="201"/>
      <c r="K51" s="177"/>
      <c r="L51" s="177"/>
    </row>
    <row r="52" spans="5:12" s="34" customFormat="1" ht="12.75">
      <c r="E52" s="200"/>
      <c r="F52" s="177"/>
      <c r="G52" s="177"/>
      <c r="J52" s="201"/>
      <c r="K52" s="177"/>
      <c r="L52" s="177"/>
    </row>
    <row r="53" spans="5:12" s="34" customFormat="1" ht="12.75">
      <c r="E53" s="200"/>
      <c r="F53" s="177"/>
      <c r="G53" s="177"/>
      <c r="J53" s="201"/>
      <c r="K53" s="177"/>
      <c r="L53" s="177"/>
    </row>
    <row r="54" spans="5:12" s="34" customFormat="1" ht="12.75">
      <c r="E54" s="200"/>
      <c r="F54" s="177"/>
      <c r="G54" s="177"/>
      <c r="J54" s="201"/>
      <c r="K54" s="177"/>
      <c r="L54" s="177"/>
    </row>
    <row r="55" spans="5:12" s="34" customFormat="1" ht="12.75">
      <c r="E55" s="200"/>
      <c r="F55" s="177"/>
      <c r="G55" s="177"/>
      <c r="J55" s="201"/>
      <c r="K55" s="177"/>
      <c r="L55" s="177"/>
    </row>
    <row r="56" spans="5:12" s="34" customFormat="1" ht="12.75">
      <c r="E56" s="200"/>
      <c r="F56" s="177"/>
      <c r="G56" s="177"/>
      <c r="J56" s="201"/>
      <c r="K56" s="177"/>
      <c r="L56" s="177"/>
    </row>
    <row r="57" spans="5:12" s="34" customFormat="1" ht="12.75">
      <c r="E57" s="200"/>
      <c r="F57" s="177"/>
      <c r="G57" s="177"/>
      <c r="J57" s="201"/>
      <c r="K57" s="177"/>
      <c r="L57" s="177"/>
    </row>
    <row r="58" spans="5:12" s="34" customFormat="1" ht="12.75">
      <c r="E58" s="200"/>
      <c r="F58" s="177"/>
      <c r="G58" s="177"/>
      <c r="J58" s="201"/>
      <c r="K58" s="177"/>
      <c r="L58" s="177"/>
    </row>
    <row r="59" spans="5:12" s="34" customFormat="1" ht="12.75">
      <c r="E59" s="200"/>
      <c r="F59" s="177"/>
      <c r="G59" s="177"/>
      <c r="J59" s="201"/>
      <c r="K59" s="177"/>
      <c r="L59" s="177"/>
    </row>
    <row r="60" spans="5:12" s="34" customFormat="1" ht="12.75">
      <c r="E60" s="200"/>
      <c r="F60" s="177"/>
      <c r="G60" s="177"/>
      <c r="J60" s="201"/>
      <c r="K60" s="177"/>
      <c r="L60" s="177"/>
    </row>
    <row r="61" spans="5:12" s="34" customFormat="1" ht="12.75">
      <c r="E61" s="200"/>
      <c r="F61" s="177"/>
      <c r="G61" s="177"/>
      <c r="J61" s="201"/>
      <c r="K61" s="177"/>
      <c r="L61" s="177"/>
    </row>
    <row r="62" spans="5:12" s="34" customFormat="1" ht="12.75">
      <c r="E62" s="200"/>
      <c r="F62" s="177"/>
      <c r="G62" s="177"/>
      <c r="J62" s="201"/>
      <c r="K62" s="177"/>
      <c r="L62" s="177"/>
    </row>
    <row r="63" spans="5:12" s="34" customFormat="1" ht="12.75">
      <c r="E63" s="200"/>
      <c r="F63" s="177"/>
      <c r="G63" s="177"/>
      <c r="J63" s="201"/>
      <c r="K63" s="177"/>
      <c r="L63" s="177"/>
    </row>
    <row r="64" spans="5:12" s="34" customFormat="1" ht="12.75">
      <c r="E64" s="200"/>
      <c r="F64" s="177"/>
      <c r="G64" s="177"/>
      <c r="J64" s="201"/>
      <c r="K64" s="177"/>
      <c r="L64" s="177"/>
    </row>
    <row r="65" spans="5:12" s="34" customFormat="1" ht="12.75">
      <c r="E65" s="200"/>
      <c r="F65" s="177"/>
      <c r="G65" s="177"/>
      <c r="J65" s="201"/>
      <c r="K65" s="177"/>
      <c r="L65" s="177"/>
    </row>
    <row r="66" spans="5:12" s="34" customFormat="1" ht="12.75">
      <c r="E66" s="200"/>
      <c r="F66" s="177"/>
      <c r="G66" s="177"/>
      <c r="J66" s="201"/>
      <c r="K66" s="177"/>
      <c r="L66" s="177"/>
    </row>
    <row r="67" spans="5:12" s="34" customFormat="1" ht="12.75">
      <c r="E67" s="200"/>
      <c r="F67" s="177"/>
      <c r="G67" s="177"/>
      <c r="J67" s="201"/>
      <c r="K67" s="177"/>
      <c r="L67" s="177"/>
    </row>
    <row r="68" spans="5:12" s="34" customFormat="1" ht="12.75">
      <c r="E68" s="200"/>
      <c r="F68" s="177"/>
      <c r="G68" s="177"/>
      <c r="J68" s="201"/>
      <c r="K68" s="177"/>
      <c r="L68" s="177"/>
    </row>
    <row r="69" spans="5:12" s="34" customFormat="1" ht="12.75">
      <c r="E69" s="200"/>
      <c r="F69" s="177"/>
      <c r="G69" s="177"/>
      <c r="J69" s="201"/>
      <c r="K69" s="177"/>
      <c r="L69" s="177"/>
    </row>
    <row r="70" spans="5:12" s="34" customFormat="1" ht="12.75">
      <c r="E70" s="200"/>
      <c r="F70" s="177"/>
      <c r="G70" s="177"/>
      <c r="J70" s="201"/>
      <c r="K70" s="177"/>
      <c r="L70" s="177"/>
    </row>
    <row r="71" spans="5:12" s="34" customFormat="1" ht="12.75">
      <c r="E71" s="200"/>
      <c r="F71" s="177"/>
      <c r="G71" s="177"/>
      <c r="J71" s="201"/>
      <c r="K71" s="177"/>
      <c r="L71" s="177"/>
    </row>
    <row r="72" spans="5:12" s="34" customFormat="1" ht="12.75">
      <c r="E72" s="200"/>
      <c r="F72" s="177"/>
      <c r="G72" s="177"/>
      <c r="J72" s="201"/>
      <c r="K72" s="177"/>
      <c r="L72" s="177"/>
    </row>
    <row r="73" spans="5:12" s="34" customFormat="1" ht="12.75">
      <c r="E73" s="200"/>
      <c r="F73" s="177"/>
      <c r="G73" s="177"/>
      <c r="J73" s="201"/>
      <c r="K73" s="177"/>
      <c r="L73" s="177"/>
    </row>
    <row r="74" spans="5:12" s="34" customFormat="1" ht="12.75">
      <c r="E74" s="200"/>
      <c r="F74" s="177"/>
      <c r="G74" s="177"/>
      <c r="J74" s="201"/>
      <c r="K74" s="177"/>
      <c r="L74" s="177"/>
    </row>
    <row r="75" spans="5:12" s="34" customFormat="1" ht="12.75">
      <c r="E75" s="200"/>
      <c r="F75" s="177"/>
      <c r="G75" s="177"/>
      <c r="J75" s="201"/>
      <c r="K75" s="177"/>
      <c r="L75" s="177"/>
    </row>
    <row r="76" spans="5:12" s="34" customFormat="1" ht="12.75">
      <c r="E76" s="200"/>
      <c r="F76" s="177"/>
      <c r="G76" s="177"/>
      <c r="J76" s="201"/>
      <c r="K76" s="177"/>
      <c r="L76" s="177"/>
    </row>
    <row r="77" spans="5:12" s="34" customFormat="1" ht="12.75">
      <c r="E77" s="200"/>
      <c r="F77" s="177"/>
      <c r="G77" s="177"/>
      <c r="J77" s="201"/>
      <c r="K77" s="177"/>
      <c r="L77" s="177"/>
    </row>
    <row r="78" spans="5:12" s="34" customFormat="1" ht="12.75">
      <c r="E78" s="200"/>
      <c r="F78" s="177"/>
      <c r="G78" s="177"/>
      <c r="J78" s="201"/>
      <c r="K78" s="177"/>
      <c r="L78" s="177"/>
    </row>
    <row r="79" spans="5:12" s="34" customFormat="1" ht="12.75">
      <c r="E79" s="200"/>
      <c r="F79" s="177"/>
      <c r="G79" s="177"/>
      <c r="J79" s="201"/>
      <c r="K79" s="177"/>
      <c r="L79" s="177"/>
    </row>
    <row r="80" spans="5:12" s="34" customFormat="1" ht="12.75">
      <c r="E80" s="200"/>
      <c r="F80" s="177"/>
      <c r="G80" s="177"/>
      <c r="J80" s="201"/>
      <c r="K80" s="177"/>
      <c r="L80" s="177"/>
    </row>
    <row r="81" spans="5:12" s="34" customFormat="1" ht="12.75">
      <c r="E81" s="200"/>
      <c r="F81" s="177"/>
      <c r="G81" s="177"/>
      <c r="J81" s="201"/>
      <c r="K81" s="177"/>
      <c r="L81" s="177"/>
    </row>
    <row r="82" spans="5:12" s="34" customFormat="1" ht="12.75">
      <c r="E82" s="200"/>
      <c r="F82" s="177"/>
      <c r="G82" s="177"/>
      <c r="J82" s="201"/>
      <c r="K82" s="177"/>
      <c r="L82" s="177"/>
    </row>
    <row r="83" spans="5:12" s="34" customFormat="1" ht="12.75">
      <c r="E83" s="200"/>
      <c r="F83" s="177"/>
      <c r="G83" s="177"/>
      <c r="J83" s="201"/>
      <c r="K83" s="177"/>
      <c r="L83" s="177"/>
    </row>
    <row r="84" spans="5:12" s="34" customFormat="1" ht="12.75">
      <c r="E84" s="200"/>
      <c r="F84" s="177"/>
      <c r="G84" s="177"/>
      <c r="J84" s="201"/>
      <c r="K84" s="177"/>
      <c r="L84" s="177"/>
    </row>
    <row r="85" spans="5:12" s="34" customFormat="1" ht="12.75">
      <c r="E85" s="200"/>
      <c r="F85" s="177"/>
      <c r="G85" s="177"/>
      <c r="J85" s="201"/>
      <c r="K85" s="177"/>
      <c r="L85" s="177"/>
    </row>
    <row r="86" spans="5:12" s="34" customFormat="1" ht="12.75">
      <c r="E86" s="200"/>
      <c r="F86" s="177"/>
      <c r="G86" s="177"/>
      <c r="J86" s="201"/>
      <c r="K86" s="177"/>
      <c r="L86" s="177"/>
    </row>
    <row r="87" spans="5:12" s="34" customFormat="1" ht="12.75">
      <c r="E87" s="200"/>
      <c r="F87" s="177"/>
      <c r="G87" s="177"/>
      <c r="J87" s="201"/>
      <c r="K87" s="177"/>
      <c r="L87" s="177"/>
    </row>
    <row r="88" spans="5:12" s="34" customFormat="1" ht="12.75">
      <c r="E88" s="200"/>
      <c r="F88" s="177"/>
      <c r="G88" s="177"/>
      <c r="J88" s="201"/>
      <c r="K88" s="177"/>
      <c r="L88" s="177"/>
    </row>
    <row r="89" spans="5:12" s="34" customFormat="1" ht="12.75">
      <c r="E89" s="200"/>
      <c r="F89" s="177"/>
      <c r="G89" s="177"/>
      <c r="J89" s="201"/>
      <c r="K89" s="177"/>
      <c r="L89" s="177"/>
    </row>
    <row r="90" spans="5:12" s="34" customFormat="1" ht="12.75">
      <c r="E90" s="200"/>
      <c r="F90" s="177"/>
      <c r="G90" s="177"/>
      <c r="J90" s="201"/>
      <c r="K90" s="177"/>
      <c r="L90" s="177"/>
    </row>
    <row r="91" spans="5:12" s="34" customFormat="1" ht="12.75">
      <c r="E91" s="200"/>
      <c r="F91" s="177"/>
      <c r="G91" s="177"/>
      <c r="J91" s="201"/>
      <c r="K91" s="177"/>
      <c r="L91" s="177"/>
    </row>
    <row r="92" spans="5:12" s="34" customFormat="1" ht="12.75">
      <c r="E92" s="200"/>
      <c r="F92" s="177"/>
      <c r="G92" s="177"/>
      <c r="J92" s="201"/>
      <c r="K92" s="177"/>
      <c r="L92" s="177"/>
    </row>
    <row r="93" spans="5:12" s="34" customFormat="1" ht="12.75">
      <c r="E93" s="200"/>
      <c r="F93" s="177"/>
      <c r="G93" s="177"/>
      <c r="J93" s="201"/>
      <c r="K93" s="177"/>
      <c r="L93" s="177"/>
    </row>
    <row r="94" spans="5:12" s="34" customFormat="1" ht="12.75">
      <c r="E94" s="200"/>
      <c r="F94" s="177"/>
      <c r="G94" s="177"/>
      <c r="J94" s="201"/>
      <c r="K94" s="177"/>
      <c r="L94" s="177"/>
    </row>
    <row r="95" spans="5:12" s="34" customFormat="1" ht="12.75">
      <c r="E95" s="200"/>
      <c r="F95" s="177"/>
      <c r="G95" s="177"/>
      <c r="J95" s="201"/>
      <c r="K95" s="177"/>
      <c r="L95" s="177"/>
    </row>
    <row r="96" spans="5:12" s="34" customFormat="1" ht="12.75">
      <c r="E96" s="200"/>
      <c r="F96" s="177"/>
      <c r="G96" s="177"/>
      <c r="J96" s="201"/>
      <c r="K96" s="177"/>
      <c r="L96" s="177"/>
    </row>
    <row r="97" spans="5:12" s="34" customFormat="1" ht="12.75">
      <c r="E97" s="200"/>
      <c r="F97" s="177"/>
      <c r="G97" s="177"/>
      <c r="J97" s="201"/>
      <c r="K97" s="177"/>
      <c r="L97" s="177"/>
    </row>
    <row r="98" spans="5:12" s="34" customFormat="1" ht="12.75">
      <c r="E98" s="200"/>
      <c r="F98" s="177"/>
      <c r="G98" s="177"/>
      <c r="J98" s="201"/>
      <c r="K98" s="177"/>
      <c r="L98" s="177"/>
    </row>
    <row r="99" spans="5:12" s="34" customFormat="1" ht="12.75">
      <c r="E99" s="200"/>
      <c r="F99" s="177"/>
      <c r="G99" s="177"/>
      <c r="J99" s="201"/>
      <c r="K99" s="177"/>
      <c r="L99" s="177"/>
    </row>
    <row r="100" spans="5:12" s="34" customFormat="1" ht="12.75">
      <c r="E100" s="200"/>
      <c r="F100" s="177"/>
      <c r="G100" s="177"/>
      <c r="J100" s="201"/>
      <c r="K100" s="177"/>
      <c r="L100" s="177"/>
    </row>
    <row r="101" spans="5:12" s="34" customFormat="1" ht="12.75">
      <c r="E101" s="200"/>
      <c r="F101" s="177"/>
      <c r="G101" s="177"/>
      <c r="J101" s="201"/>
      <c r="K101" s="177"/>
      <c r="L101" s="177"/>
    </row>
    <row r="102" spans="5:12" s="34" customFormat="1" ht="12.75">
      <c r="E102" s="200"/>
      <c r="F102" s="177"/>
      <c r="G102" s="177"/>
      <c r="J102" s="201"/>
      <c r="K102" s="177"/>
      <c r="L102" s="177"/>
    </row>
    <row r="103" spans="5:12" s="34" customFormat="1" ht="12.75">
      <c r="E103" s="200"/>
      <c r="F103" s="177"/>
      <c r="G103" s="177"/>
      <c r="J103" s="201"/>
      <c r="K103" s="177"/>
      <c r="L103" s="177"/>
    </row>
    <row r="104" spans="5:12" s="34" customFormat="1" ht="12.75">
      <c r="E104" s="200"/>
      <c r="F104" s="177"/>
      <c r="G104" s="177"/>
      <c r="J104" s="201"/>
      <c r="K104" s="177"/>
      <c r="L104" s="177"/>
    </row>
    <row r="105" spans="5:12" s="34" customFormat="1" ht="12.75">
      <c r="E105" s="200"/>
      <c r="F105" s="177"/>
      <c r="G105" s="177"/>
      <c r="J105" s="201"/>
      <c r="K105" s="177"/>
      <c r="L105" s="177"/>
    </row>
    <row r="106" spans="5:12" s="34" customFormat="1" ht="12.75">
      <c r="E106" s="200"/>
      <c r="F106" s="177"/>
      <c r="G106" s="177"/>
      <c r="J106" s="201"/>
      <c r="K106" s="177"/>
      <c r="L106" s="177"/>
    </row>
    <row r="107" spans="5:12" s="34" customFormat="1" ht="12.75">
      <c r="E107" s="200"/>
      <c r="F107" s="177"/>
      <c r="G107" s="177"/>
      <c r="J107" s="201"/>
      <c r="K107" s="177"/>
      <c r="L107" s="177"/>
    </row>
    <row r="108" spans="5:12" s="34" customFormat="1" ht="12.75">
      <c r="E108" s="200"/>
      <c r="F108" s="177"/>
      <c r="G108" s="177"/>
      <c r="J108" s="201"/>
      <c r="K108" s="177"/>
      <c r="L108" s="177"/>
    </row>
    <row r="109" spans="5:12" s="34" customFormat="1" ht="12.75">
      <c r="E109" s="200"/>
      <c r="F109" s="177"/>
      <c r="G109" s="177"/>
      <c r="J109" s="201"/>
      <c r="K109" s="177"/>
      <c r="L109" s="177"/>
    </row>
    <row r="110" spans="5:12" s="34" customFormat="1" ht="12.75">
      <c r="E110" s="200"/>
      <c r="F110" s="177"/>
      <c r="G110" s="177"/>
      <c r="J110" s="201"/>
      <c r="K110" s="177"/>
      <c r="L110" s="177"/>
    </row>
    <row r="111" spans="5:12" s="34" customFormat="1" ht="12.75">
      <c r="E111" s="200"/>
      <c r="F111" s="177"/>
      <c r="G111" s="177"/>
      <c r="J111" s="201"/>
      <c r="K111" s="177"/>
      <c r="L111" s="177"/>
    </row>
    <row r="112" spans="5:12" s="34" customFormat="1" ht="12.75">
      <c r="E112" s="200"/>
      <c r="F112" s="177"/>
      <c r="G112" s="177"/>
      <c r="J112" s="201"/>
      <c r="K112" s="177"/>
      <c r="L112" s="177"/>
    </row>
    <row r="113" spans="5:12" s="34" customFormat="1" ht="12.75">
      <c r="E113" s="200"/>
      <c r="F113" s="177"/>
      <c r="G113" s="177"/>
      <c r="J113" s="201"/>
      <c r="K113" s="177"/>
      <c r="L113" s="177"/>
    </row>
    <row r="114" spans="5:12" s="34" customFormat="1" ht="12.75">
      <c r="E114" s="200"/>
      <c r="F114" s="177"/>
      <c r="G114" s="177"/>
      <c r="J114" s="201"/>
      <c r="K114" s="177"/>
      <c r="L114" s="177"/>
    </row>
    <row r="115" spans="5:12" s="34" customFormat="1" ht="12.75">
      <c r="E115" s="200"/>
      <c r="F115" s="177"/>
      <c r="G115" s="177"/>
      <c r="J115" s="201"/>
      <c r="K115" s="177"/>
      <c r="L115" s="177"/>
    </row>
    <row r="116" spans="5:12" s="34" customFormat="1" ht="12.75">
      <c r="E116" s="200"/>
      <c r="F116" s="177"/>
      <c r="G116" s="177"/>
      <c r="J116" s="201"/>
      <c r="K116" s="177"/>
      <c r="L116" s="177"/>
    </row>
    <row r="117" spans="5:12" s="34" customFormat="1" ht="12.75">
      <c r="E117" s="200"/>
      <c r="F117" s="177"/>
      <c r="G117" s="177"/>
      <c r="J117" s="201"/>
      <c r="K117" s="177"/>
      <c r="L117" s="177"/>
    </row>
    <row r="118" spans="5:12" s="34" customFormat="1" ht="12.75">
      <c r="E118" s="200"/>
      <c r="F118" s="177"/>
      <c r="G118" s="177"/>
      <c r="J118" s="201"/>
      <c r="K118" s="177"/>
      <c r="L118" s="177"/>
    </row>
    <row r="119" spans="5:12" s="34" customFormat="1" ht="12.75">
      <c r="E119" s="200"/>
      <c r="F119" s="177"/>
      <c r="G119" s="177"/>
      <c r="J119" s="201"/>
      <c r="K119" s="177"/>
      <c r="L119" s="177"/>
    </row>
    <row r="120" spans="5:12" s="34" customFormat="1" ht="12.75">
      <c r="E120" s="200"/>
      <c r="F120" s="177"/>
      <c r="G120" s="177"/>
      <c r="J120" s="201"/>
      <c r="K120" s="177"/>
      <c r="L120" s="177"/>
    </row>
    <row r="121" spans="5:12" s="34" customFormat="1" ht="12.75">
      <c r="E121" s="200"/>
      <c r="F121" s="177"/>
      <c r="G121" s="177"/>
      <c r="J121" s="201"/>
      <c r="K121" s="177"/>
      <c r="L121" s="177"/>
    </row>
    <row r="122" spans="5:12" s="34" customFormat="1" ht="12.75">
      <c r="E122" s="200"/>
      <c r="F122" s="177"/>
      <c r="G122" s="177"/>
      <c r="J122" s="201"/>
      <c r="K122" s="177"/>
      <c r="L122" s="177"/>
    </row>
    <row r="123" spans="5:12" s="34" customFormat="1" ht="12.75">
      <c r="E123" s="200"/>
      <c r="F123" s="177"/>
      <c r="G123" s="177"/>
      <c r="J123" s="201"/>
      <c r="K123" s="177"/>
      <c r="L123" s="177"/>
    </row>
    <row r="124" spans="5:12" s="34" customFormat="1" ht="12.75">
      <c r="E124" s="200"/>
      <c r="F124" s="177"/>
      <c r="G124" s="177"/>
      <c r="J124" s="201"/>
      <c r="K124" s="177"/>
      <c r="L124" s="177"/>
    </row>
    <row r="125" spans="5:12" s="34" customFormat="1" ht="12.75">
      <c r="E125" s="200"/>
      <c r="F125" s="177"/>
      <c r="G125" s="177"/>
      <c r="J125" s="201"/>
      <c r="K125" s="177"/>
      <c r="L125" s="177"/>
    </row>
    <row r="126" spans="5:12" s="34" customFormat="1" ht="12.75">
      <c r="E126" s="200"/>
      <c r="F126" s="177"/>
      <c r="G126" s="177"/>
      <c r="J126" s="201"/>
      <c r="K126" s="177"/>
      <c r="L126" s="177"/>
    </row>
    <row r="127" spans="5:12" s="34" customFormat="1" ht="12.75">
      <c r="E127" s="200"/>
      <c r="F127" s="177"/>
      <c r="G127" s="177"/>
      <c r="J127" s="201"/>
      <c r="K127" s="177"/>
      <c r="L127" s="177"/>
    </row>
    <row r="128" spans="5:12" s="34" customFormat="1" ht="12.75">
      <c r="E128" s="200"/>
      <c r="F128" s="177"/>
      <c r="G128" s="177"/>
      <c r="J128" s="201"/>
      <c r="K128" s="177"/>
      <c r="L128" s="177"/>
    </row>
    <row r="129" spans="5:12" s="34" customFormat="1" ht="12.75">
      <c r="E129" s="200"/>
      <c r="F129" s="177"/>
      <c r="G129" s="177"/>
      <c r="J129" s="201"/>
      <c r="K129" s="177"/>
      <c r="L129" s="177"/>
    </row>
    <row r="130" spans="5:12" s="34" customFormat="1" ht="12.75">
      <c r="E130" s="200"/>
      <c r="F130" s="177"/>
      <c r="G130" s="177"/>
      <c r="J130" s="201"/>
      <c r="K130" s="177"/>
      <c r="L130" s="177"/>
    </row>
    <row r="131" spans="5:12" s="34" customFormat="1" ht="12.75">
      <c r="E131" s="200"/>
      <c r="F131" s="177"/>
      <c r="G131" s="177"/>
      <c r="J131" s="201"/>
      <c r="K131" s="177"/>
      <c r="L131" s="177"/>
    </row>
    <row r="132" spans="5:12" s="34" customFormat="1" ht="12.75">
      <c r="E132" s="200"/>
      <c r="F132" s="177"/>
      <c r="G132" s="177"/>
      <c r="J132" s="201"/>
      <c r="K132" s="177"/>
      <c r="L132" s="177"/>
    </row>
    <row r="133" spans="5:12" s="34" customFormat="1" ht="12.75">
      <c r="E133" s="200"/>
      <c r="F133" s="177"/>
      <c r="G133" s="177"/>
      <c r="J133" s="201"/>
      <c r="K133" s="177"/>
      <c r="L133" s="177"/>
    </row>
    <row r="134" spans="5:12" s="34" customFormat="1" ht="12.75">
      <c r="E134" s="200"/>
      <c r="F134" s="177"/>
      <c r="G134" s="177"/>
      <c r="J134" s="201"/>
      <c r="K134" s="177"/>
      <c r="L134" s="177"/>
    </row>
    <row r="135" spans="5:12" s="34" customFormat="1" ht="12.75">
      <c r="E135" s="200"/>
      <c r="F135" s="177"/>
      <c r="G135" s="177"/>
      <c r="J135" s="201"/>
      <c r="K135" s="177"/>
      <c r="L135" s="177"/>
    </row>
    <row r="136" spans="5:12" s="34" customFormat="1" ht="12.75">
      <c r="E136" s="200"/>
      <c r="F136" s="177"/>
      <c r="G136" s="177"/>
      <c r="J136" s="201"/>
      <c r="K136" s="177"/>
      <c r="L136" s="177"/>
    </row>
    <row r="137" spans="5:12" s="34" customFormat="1" ht="12.75">
      <c r="E137" s="200"/>
      <c r="F137" s="177"/>
      <c r="G137" s="177"/>
      <c r="J137" s="201"/>
      <c r="K137" s="177"/>
      <c r="L137" s="177"/>
    </row>
    <row r="138" spans="5:12" s="34" customFormat="1" ht="12.75">
      <c r="E138" s="200"/>
      <c r="F138" s="177"/>
      <c r="G138" s="177"/>
      <c r="J138" s="201"/>
      <c r="K138" s="177"/>
      <c r="L138" s="177"/>
    </row>
    <row r="139" spans="5:12" s="34" customFormat="1" ht="12.75">
      <c r="E139" s="200"/>
      <c r="F139" s="177"/>
      <c r="G139" s="177"/>
      <c r="J139" s="201"/>
      <c r="K139" s="177"/>
      <c r="L139" s="177"/>
    </row>
    <row r="140" spans="5:12" s="34" customFormat="1" ht="12.75">
      <c r="E140" s="200"/>
      <c r="F140" s="177"/>
      <c r="G140" s="177"/>
      <c r="J140" s="201"/>
      <c r="K140" s="177"/>
      <c r="L140" s="177"/>
    </row>
    <row r="141" spans="5:12" s="34" customFormat="1" ht="12.75">
      <c r="E141" s="200"/>
      <c r="F141" s="177"/>
      <c r="G141" s="177"/>
      <c r="J141" s="201"/>
      <c r="K141" s="177"/>
      <c r="L141" s="177"/>
    </row>
    <row r="142" spans="5:12" s="34" customFormat="1" ht="12.75">
      <c r="E142" s="200"/>
      <c r="F142" s="177"/>
      <c r="G142" s="177"/>
      <c r="J142" s="201"/>
      <c r="K142" s="177"/>
      <c r="L142" s="177"/>
    </row>
    <row r="143" spans="5:12" s="34" customFormat="1" ht="12.75">
      <c r="E143" s="200"/>
      <c r="F143" s="177"/>
      <c r="G143" s="177"/>
      <c r="J143" s="201"/>
      <c r="K143" s="177"/>
      <c r="L143" s="177"/>
    </row>
    <row r="144" spans="5:12" s="34" customFormat="1" ht="12.75">
      <c r="E144" s="200"/>
      <c r="F144" s="177"/>
      <c r="G144" s="177"/>
      <c r="J144" s="201"/>
      <c r="K144" s="177"/>
      <c r="L144" s="177"/>
    </row>
    <row r="145" spans="5:12" s="34" customFormat="1" ht="12.75">
      <c r="E145" s="200"/>
      <c r="F145" s="177"/>
      <c r="G145" s="177"/>
      <c r="J145" s="201"/>
      <c r="K145" s="177"/>
      <c r="L145" s="177"/>
    </row>
    <row r="146" spans="5:12" s="34" customFormat="1" ht="12.75">
      <c r="E146" s="200"/>
      <c r="F146" s="177"/>
      <c r="G146" s="177"/>
      <c r="J146" s="201"/>
      <c r="K146" s="177"/>
      <c r="L146" s="177"/>
    </row>
    <row r="147" spans="5:12" s="34" customFormat="1" ht="12.75">
      <c r="E147" s="200"/>
      <c r="F147" s="177"/>
      <c r="G147" s="177"/>
      <c r="J147" s="201"/>
      <c r="K147" s="177"/>
      <c r="L147" s="177"/>
    </row>
    <row r="148" spans="5:12" s="34" customFormat="1" ht="12.75">
      <c r="E148" s="200"/>
      <c r="F148" s="177"/>
      <c r="G148" s="177"/>
      <c r="J148" s="201"/>
      <c r="K148" s="177"/>
      <c r="L148" s="177"/>
    </row>
    <row r="149" spans="5:12" s="34" customFormat="1" ht="12.75">
      <c r="E149" s="200"/>
      <c r="F149" s="177"/>
      <c r="G149" s="177"/>
      <c r="J149" s="201"/>
      <c r="K149" s="177"/>
      <c r="L149" s="177"/>
    </row>
    <row r="150" spans="5:12" s="34" customFormat="1" ht="12.75">
      <c r="E150" s="200"/>
      <c r="F150" s="177"/>
      <c r="G150" s="177"/>
      <c r="J150" s="201"/>
      <c r="K150" s="177"/>
      <c r="L150" s="177"/>
    </row>
    <row r="151" spans="5:12" s="34" customFormat="1" ht="12.75">
      <c r="E151" s="200"/>
      <c r="F151" s="177"/>
      <c r="G151" s="177"/>
      <c r="J151" s="201"/>
      <c r="K151" s="177"/>
      <c r="L151" s="177"/>
    </row>
    <row r="152" spans="5:12" s="34" customFormat="1" ht="12.75">
      <c r="E152" s="200"/>
      <c r="F152" s="177"/>
      <c r="G152" s="177"/>
      <c r="J152" s="201"/>
      <c r="K152" s="177"/>
      <c r="L152" s="177"/>
    </row>
    <row r="153" spans="5:12" s="34" customFormat="1" ht="12.75">
      <c r="E153" s="200"/>
      <c r="F153" s="177"/>
      <c r="G153" s="177"/>
      <c r="J153" s="201"/>
      <c r="K153" s="177"/>
      <c r="L153" s="177"/>
    </row>
    <row r="154" spans="5:12" s="34" customFormat="1" ht="12.75">
      <c r="E154" s="200"/>
      <c r="F154" s="177"/>
      <c r="G154" s="177"/>
      <c r="J154" s="201"/>
      <c r="K154" s="177"/>
      <c r="L154" s="177"/>
    </row>
    <row r="155" spans="5:12" s="34" customFormat="1" ht="12.75">
      <c r="E155" s="200"/>
      <c r="F155" s="177"/>
      <c r="G155" s="177"/>
      <c r="J155" s="201"/>
      <c r="K155" s="177"/>
      <c r="L155" s="177"/>
    </row>
    <row r="156" spans="5:12" s="34" customFormat="1" ht="12.75">
      <c r="E156" s="200"/>
      <c r="F156" s="177"/>
      <c r="G156" s="177"/>
      <c r="J156" s="201"/>
      <c r="K156" s="177"/>
      <c r="L156" s="177"/>
    </row>
    <row r="157" spans="5:12" s="34" customFormat="1" ht="12.75">
      <c r="E157" s="200"/>
      <c r="F157" s="177"/>
      <c r="G157" s="177"/>
      <c r="J157" s="201"/>
      <c r="K157" s="177"/>
      <c r="L157" s="177"/>
    </row>
    <row r="158" spans="5:12" s="34" customFormat="1" ht="12.75">
      <c r="E158" s="200"/>
      <c r="F158" s="177"/>
      <c r="G158" s="177"/>
      <c r="J158" s="201"/>
      <c r="K158" s="177"/>
      <c r="L158" s="177"/>
    </row>
    <row r="159" spans="5:12" s="34" customFormat="1" ht="12.75">
      <c r="E159" s="200"/>
      <c r="F159" s="177"/>
      <c r="G159" s="177"/>
      <c r="J159" s="201"/>
      <c r="K159" s="177"/>
      <c r="L159" s="177"/>
    </row>
    <row r="160" spans="5:12" s="34" customFormat="1" ht="12.75">
      <c r="E160" s="200"/>
      <c r="F160" s="177"/>
      <c r="G160" s="177"/>
      <c r="J160" s="201"/>
      <c r="K160" s="177"/>
      <c r="L160" s="177"/>
    </row>
    <row r="161" spans="5:12" s="34" customFormat="1" ht="12.75">
      <c r="E161" s="200"/>
      <c r="F161" s="177"/>
      <c r="G161" s="177"/>
      <c r="J161" s="201"/>
      <c r="K161" s="177"/>
      <c r="L161" s="177"/>
    </row>
    <row r="162" spans="5:12" s="34" customFormat="1" ht="12.75">
      <c r="E162" s="200"/>
      <c r="F162" s="177"/>
      <c r="G162" s="177"/>
      <c r="J162" s="201"/>
      <c r="K162" s="177"/>
      <c r="L162" s="177"/>
    </row>
    <row r="163" spans="5:12" s="34" customFormat="1" ht="12.75">
      <c r="E163" s="200"/>
      <c r="F163" s="177"/>
      <c r="G163" s="177"/>
      <c r="J163" s="201"/>
      <c r="K163" s="177"/>
      <c r="L163" s="177"/>
    </row>
    <row r="164" spans="5:12" s="34" customFormat="1" ht="12.75">
      <c r="E164" s="200"/>
      <c r="F164" s="177"/>
      <c r="G164" s="177"/>
      <c r="J164" s="201"/>
      <c r="K164" s="177"/>
      <c r="L164" s="177"/>
    </row>
    <row r="165" spans="5:12" s="34" customFormat="1" ht="12.75">
      <c r="E165" s="200"/>
      <c r="F165" s="177"/>
      <c r="G165" s="177"/>
      <c r="J165" s="201"/>
      <c r="K165" s="177"/>
      <c r="L165" s="177"/>
    </row>
  </sheetData>
  <sheetProtection password="E521" sheet="1"/>
  <mergeCells count="26">
    <mergeCell ref="K3:K5"/>
    <mergeCell ref="L3:L5"/>
    <mergeCell ref="F9:F12"/>
    <mergeCell ref="G9:G12"/>
    <mergeCell ref="K6:K8"/>
    <mergeCell ref="K9:K12"/>
    <mergeCell ref="F6:F8"/>
    <mergeCell ref="G6:G8"/>
    <mergeCell ref="A3:A5"/>
    <mergeCell ref="J3:J5"/>
    <mergeCell ref="J36:J39"/>
    <mergeCell ref="D3:D5"/>
    <mergeCell ref="E3:E5"/>
    <mergeCell ref="F3:F5"/>
    <mergeCell ref="G3:G5"/>
    <mergeCell ref="I3:I5"/>
    <mergeCell ref="A43:I43"/>
    <mergeCell ref="A1:G1"/>
    <mergeCell ref="F13:F16"/>
    <mergeCell ref="G13:G16"/>
    <mergeCell ref="L9:L12"/>
    <mergeCell ref="L13:L16"/>
    <mergeCell ref="I36:I39"/>
    <mergeCell ref="D40:I41"/>
    <mergeCell ref="K13:K16"/>
    <mergeCell ref="L6:L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X7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49" sqref="K49"/>
    </sheetView>
  </sheetViews>
  <sheetFormatPr defaultColWidth="11.421875" defaultRowHeight="12.75"/>
  <cols>
    <col min="1" max="1" width="35.7109375" style="76" customWidth="1"/>
    <col min="2" max="2" width="23.57421875" style="134" hidden="1" customWidth="1"/>
    <col min="3" max="3" width="23.57421875" style="135" hidden="1" customWidth="1"/>
    <col min="4" max="5" width="23.57421875" style="136" customWidth="1"/>
    <col min="6" max="6" width="23.57421875" style="135" hidden="1" customWidth="1"/>
    <col min="7" max="7" width="22.28125" style="135" hidden="1" customWidth="1"/>
    <col min="8" max="8" width="21.00390625" style="136" customWidth="1"/>
    <col min="9" max="9" width="16.57421875" style="136" customWidth="1"/>
    <col min="10" max="24" width="11.421875" style="75" customWidth="1"/>
    <col min="25" max="16384" width="11.421875" style="76" customWidth="1"/>
  </cols>
  <sheetData>
    <row r="1" spans="1:9" ht="42" customHeight="1">
      <c r="A1" s="286" t="s">
        <v>54</v>
      </c>
      <c r="B1" s="287"/>
      <c r="C1" s="287"/>
      <c r="D1" s="287"/>
      <c r="E1" s="287"/>
      <c r="F1" s="287"/>
      <c r="G1" s="287"/>
      <c r="H1" s="287"/>
      <c r="I1" s="288"/>
    </row>
    <row r="2" spans="1:9" ht="28.5" customHeight="1">
      <c r="A2" s="289" t="s">
        <v>55</v>
      </c>
      <c r="B2" s="290"/>
      <c r="C2" s="290"/>
      <c r="D2" s="290"/>
      <c r="E2" s="290"/>
      <c r="F2" s="290"/>
      <c r="G2" s="290"/>
      <c r="H2" s="290"/>
      <c r="I2" s="291"/>
    </row>
    <row r="3" spans="1:9" ht="21" customHeight="1">
      <c r="A3" s="292" t="s">
        <v>56</v>
      </c>
      <c r="B3" s="293"/>
      <c r="C3" s="293"/>
      <c r="D3" s="293"/>
      <c r="E3" s="293"/>
      <c r="F3" s="293"/>
      <c r="G3" s="293"/>
      <c r="H3" s="293"/>
      <c r="I3" s="294"/>
    </row>
    <row r="4" spans="1:9" ht="30" customHeight="1">
      <c r="A4" s="77" t="s">
        <v>57</v>
      </c>
      <c r="B4" s="295" t="s">
        <v>58</v>
      </c>
      <c r="C4" s="296"/>
      <c r="D4" s="297"/>
      <c r="E4" s="297"/>
      <c r="F4" s="298"/>
      <c r="G4" s="78"/>
      <c r="H4" s="79"/>
      <c r="I4" s="80"/>
    </row>
    <row r="5" spans="1:9" ht="52.5" customHeight="1" thickBot="1">
      <c r="A5" s="81"/>
      <c r="B5" s="82" t="s">
        <v>153</v>
      </c>
      <c r="C5" s="83" t="s">
        <v>59</v>
      </c>
      <c r="D5" s="84" t="s">
        <v>60</v>
      </c>
      <c r="E5" s="85" t="s">
        <v>61</v>
      </c>
      <c r="F5" s="86" t="s">
        <v>62</v>
      </c>
      <c r="G5" s="86" t="s">
        <v>63</v>
      </c>
      <c r="H5" s="84" t="s">
        <v>64</v>
      </c>
      <c r="I5" s="87" t="s">
        <v>65</v>
      </c>
    </row>
    <row r="6" spans="1:9" ht="18" customHeight="1">
      <c r="A6" s="88"/>
      <c r="B6" s="89"/>
      <c r="C6" s="90"/>
      <c r="D6" s="91"/>
      <c r="E6" s="91"/>
      <c r="F6" s="92"/>
      <c r="G6" s="93"/>
      <c r="H6" s="94"/>
      <c r="I6" s="95"/>
    </row>
    <row r="7" spans="1:9" ht="15">
      <c r="A7" s="96" t="s">
        <v>66</v>
      </c>
      <c r="B7" s="97">
        <v>251</v>
      </c>
      <c r="C7" s="98">
        <v>267</v>
      </c>
      <c r="D7" s="99">
        <f>((B7*1.25)*1.2)/1.35</f>
        <v>278.88888888888886</v>
      </c>
      <c r="E7" s="99">
        <f>((C7*1.25)*1.2)/1.35</f>
        <v>296.66666666666663</v>
      </c>
      <c r="F7" s="100">
        <v>291</v>
      </c>
      <c r="G7" s="101">
        <v>307</v>
      </c>
      <c r="H7" s="99">
        <f aca="true" t="shared" si="0" ref="H7:H32">((F7*1.25)*1.2)/1.35</f>
        <v>323.3333333333333</v>
      </c>
      <c r="I7" s="102">
        <f>((G7*1.25)*1.2)/1.35</f>
        <v>341.1111111111111</v>
      </c>
    </row>
    <row r="8" spans="1:9" ht="15">
      <c r="A8" s="96" t="s">
        <v>67</v>
      </c>
      <c r="B8" s="97">
        <v>251</v>
      </c>
      <c r="C8" s="98">
        <v>267</v>
      </c>
      <c r="D8" s="99">
        <f aca="true" t="shared" si="1" ref="D8:D42">((B8*1.25)*1.2)/1.35</f>
        <v>278.88888888888886</v>
      </c>
      <c r="E8" s="99">
        <f aca="true" t="shared" si="2" ref="E8:E42">((C8*1.25)*1.2)/1.35</f>
        <v>296.66666666666663</v>
      </c>
      <c r="F8" s="100">
        <v>291</v>
      </c>
      <c r="G8" s="101">
        <v>307</v>
      </c>
      <c r="H8" s="99">
        <f t="shared" si="0"/>
        <v>323.3333333333333</v>
      </c>
      <c r="I8" s="102">
        <f aca="true" t="shared" si="3" ref="I8:I42">((G8*1.25)*1.2)/1.35</f>
        <v>341.1111111111111</v>
      </c>
    </row>
    <row r="9" spans="1:9" ht="15">
      <c r="A9" s="96" t="s">
        <v>68</v>
      </c>
      <c r="B9" s="97">
        <v>383</v>
      </c>
      <c r="C9" s="98">
        <v>399</v>
      </c>
      <c r="D9" s="99">
        <f t="shared" si="1"/>
        <v>425.55555555555554</v>
      </c>
      <c r="E9" s="99">
        <f t="shared" si="2"/>
        <v>443.3333333333333</v>
      </c>
      <c r="F9" s="100">
        <v>423</v>
      </c>
      <c r="G9" s="101">
        <v>439</v>
      </c>
      <c r="H9" s="99">
        <f t="shared" si="0"/>
        <v>469.99999999999994</v>
      </c>
      <c r="I9" s="102">
        <f t="shared" si="3"/>
        <v>487.77777777777777</v>
      </c>
    </row>
    <row r="10" spans="1:9" ht="15">
      <c r="A10" s="96" t="s">
        <v>69</v>
      </c>
      <c r="B10" s="97">
        <v>383</v>
      </c>
      <c r="C10" s="98">
        <v>399</v>
      </c>
      <c r="D10" s="99">
        <f t="shared" si="1"/>
        <v>425.55555555555554</v>
      </c>
      <c r="E10" s="99">
        <f t="shared" si="2"/>
        <v>443.3333333333333</v>
      </c>
      <c r="F10" s="100">
        <v>423</v>
      </c>
      <c r="G10" s="101">
        <v>439</v>
      </c>
      <c r="H10" s="99">
        <f t="shared" si="0"/>
        <v>469.99999999999994</v>
      </c>
      <c r="I10" s="102">
        <f t="shared" si="3"/>
        <v>487.77777777777777</v>
      </c>
    </row>
    <row r="11" spans="1:9" ht="30">
      <c r="A11" s="96" t="s">
        <v>70</v>
      </c>
      <c r="B11" s="97">
        <v>251</v>
      </c>
      <c r="C11" s="98">
        <v>267</v>
      </c>
      <c r="D11" s="99">
        <f t="shared" si="1"/>
        <v>278.88888888888886</v>
      </c>
      <c r="E11" s="99">
        <f t="shared" si="2"/>
        <v>296.66666666666663</v>
      </c>
      <c r="F11" s="100">
        <v>291</v>
      </c>
      <c r="G11" s="101">
        <v>307</v>
      </c>
      <c r="H11" s="99">
        <f t="shared" si="0"/>
        <v>323.3333333333333</v>
      </c>
      <c r="I11" s="102">
        <f t="shared" si="3"/>
        <v>341.1111111111111</v>
      </c>
    </row>
    <row r="12" spans="1:9" ht="30">
      <c r="A12" s="96" t="s">
        <v>71</v>
      </c>
      <c r="B12" s="97">
        <v>191</v>
      </c>
      <c r="C12" s="98">
        <v>207</v>
      </c>
      <c r="D12" s="99">
        <f t="shared" si="1"/>
        <v>212.2222222222222</v>
      </c>
      <c r="E12" s="99">
        <f t="shared" si="2"/>
        <v>229.99999999999997</v>
      </c>
      <c r="F12" s="100">
        <v>231</v>
      </c>
      <c r="G12" s="101">
        <v>247</v>
      </c>
      <c r="H12" s="99">
        <f t="shared" si="0"/>
        <v>256.66666666666663</v>
      </c>
      <c r="I12" s="102">
        <f t="shared" si="3"/>
        <v>274.4444444444444</v>
      </c>
    </row>
    <row r="13" spans="1:9" ht="30">
      <c r="A13" s="96" t="s">
        <v>72</v>
      </c>
      <c r="B13" s="97">
        <v>488</v>
      </c>
      <c r="C13" s="98">
        <v>504</v>
      </c>
      <c r="D13" s="99">
        <f t="shared" si="1"/>
        <v>542.2222222222222</v>
      </c>
      <c r="E13" s="99">
        <f t="shared" si="2"/>
        <v>560</v>
      </c>
      <c r="F13" s="100">
        <v>528</v>
      </c>
      <c r="G13" s="101">
        <v>544</v>
      </c>
      <c r="H13" s="99">
        <f t="shared" si="0"/>
        <v>586.6666666666666</v>
      </c>
      <c r="I13" s="102">
        <f t="shared" si="3"/>
        <v>604.4444444444445</v>
      </c>
    </row>
    <row r="14" spans="1:9" ht="28.5">
      <c r="A14" s="96" t="s">
        <v>73</v>
      </c>
      <c r="B14" s="97">
        <v>262</v>
      </c>
      <c r="C14" s="98">
        <v>278</v>
      </c>
      <c r="D14" s="99">
        <f t="shared" si="1"/>
        <v>291.1111111111111</v>
      </c>
      <c r="E14" s="99">
        <f t="shared" si="2"/>
        <v>308.88888888888886</v>
      </c>
      <c r="F14" s="100">
        <v>302</v>
      </c>
      <c r="G14" s="101">
        <v>318</v>
      </c>
      <c r="H14" s="99">
        <f t="shared" si="0"/>
        <v>335.55555555555554</v>
      </c>
      <c r="I14" s="102">
        <f t="shared" si="3"/>
        <v>353.3333333333333</v>
      </c>
    </row>
    <row r="15" spans="1:9" ht="30">
      <c r="A15" s="96" t="s">
        <v>74</v>
      </c>
      <c r="B15" s="97">
        <v>510</v>
      </c>
      <c r="C15" s="98">
        <v>526</v>
      </c>
      <c r="D15" s="99">
        <f t="shared" si="1"/>
        <v>566.6666666666666</v>
      </c>
      <c r="E15" s="99">
        <f t="shared" si="2"/>
        <v>584.4444444444445</v>
      </c>
      <c r="F15" s="100">
        <v>550</v>
      </c>
      <c r="G15" s="101">
        <v>566</v>
      </c>
      <c r="H15" s="99">
        <f t="shared" si="0"/>
        <v>611.1111111111111</v>
      </c>
      <c r="I15" s="102">
        <f t="shared" si="3"/>
        <v>628.8888888888888</v>
      </c>
    </row>
    <row r="16" spans="1:9" ht="15">
      <c r="A16" s="96" t="s">
        <v>75</v>
      </c>
      <c r="B16" s="97">
        <v>191</v>
      </c>
      <c r="C16" s="98">
        <v>207</v>
      </c>
      <c r="D16" s="99">
        <f t="shared" si="1"/>
        <v>212.2222222222222</v>
      </c>
      <c r="E16" s="99">
        <f t="shared" si="2"/>
        <v>229.99999999999997</v>
      </c>
      <c r="F16" s="100">
        <v>231</v>
      </c>
      <c r="G16" s="101">
        <v>247</v>
      </c>
      <c r="H16" s="99">
        <f t="shared" si="0"/>
        <v>256.66666666666663</v>
      </c>
      <c r="I16" s="102">
        <f t="shared" si="3"/>
        <v>274.4444444444444</v>
      </c>
    </row>
    <row r="17" spans="1:9" ht="15">
      <c r="A17" s="96" t="s">
        <v>76</v>
      </c>
      <c r="B17" s="97">
        <v>319</v>
      </c>
      <c r="C17" s="98">
        <v>335</v>
      </c>
      <c r="D17" s="99">
        <f t="shared" si="1"/>
        <v>354.4444444444444</v>
      </c>
      <c r="E17" s="99">
        <f t="shared" si="2"/>
        <v>372.2222222222222</v>
      </c>
      <c r="F17" s="100">
        <v>359</v>
      </c>
      <c r="G17" s="101">
        <v>375</v>
      </c>
      <c r="H17" s="99">
        <f t="shared" si="0"/>
        <v>398.88888888888886</v>
      </c>
      <c r="I17" s="102">
        <f t="shared" si="3"/>
        <v>416.66666666666663</v>
      </c>
    </row>
    <row r="18" spans="1:9" ht="30">
      <c r="A18" s="96" t="s">
        <v>77</v>
      </c>
      <c r="B18" s="97">
        <v>191</v>
      </c>
      <c r="C18" s="98">
        <v>207</v>
      </c>
      <c r="D18" s="99">
        <f t="shared" si="1"/>
        <v>212.2222222222222</v>
      </c>
      <c r="E18" s="99">
        <f t="shared" si="2"/>
        <v>229.99999999999997</v>
      </c>
      <c r="F18" s="100">
        <v>231</v>
      </c>
      <c r="G18" s="101">
        <v>247</v>
      </c>
      <c r="H18" s="99">
        <f t="shared" si="0"/>
        <v>256.66666666666663</v>
      </c>
      <c r="I18" s="102">
        <f t="shared" si="3"/>
        <v>274.4444444444444</v>
      </c>
    </row>
    <row r="19" spans="1:9" ht="30">
      <c r="A19" s="96" t="s">
        <v>78</v>
      </c>
      <c r="B19" s="97">
        <v>191</v>
      </c>
      <c r="C19" s="98">
        <v>207</v>
      </c>
      <c r="D19" s="99">
        <f t="shared" si="1"/>
        <v>212.2222222222222</v>
      </c>
      <c r="E19" s="99">
        <f t="shared" si="2"/>
        <v>229.99999999999997</v>
      </c>
      <c r="F19" s="100">
        <v>231</v>
      </c>
      <c r="G19" s="101">
        <v>247</v>
      </c>
      <c r="H19" s="99">
        <f t="shared" si="0"/>
        <v>256.66666666666663</v>
      </c>
      <c r="I19" s="102">
        <f t="shared" si="3"/>
        <v>274.4444444444444</v>
      </c>
    </row>
    <row r="20" spans="1:9" ht="15">
      <c r="A20" s="96" t="s">
        <v>79</v>
      </c>
      <c r="B20" s="97">
        <v>191</v>
      </c>
      <c r="C20" s="98">
        <v>207</v>
      </c>
      <c r="D20" s="99">
        <f t="shared" si="1"/>
        <v>212.2222222222222</v>
      </c>
      <c r="E20" s="99">
        <f t="shared" si="2"/>
        <v>229.99999999999997</v>
      </c>
      <c r="F20" s="100">
        <v>231</v>
      </c>
      <c r="G20" s="101">
        <v>247</v>
      </c>
      <c r="H20" s="99">
        <f t="shared" si="0"/>
        <v>256.66666666666663</v>
      </c>
      <c r="I20" s="102">
        <f t="shared" si="3"/>
        <v>274.4444444444444</v>
      </c>
    </row>
    <row r="21" spans="1:9" ht="30">
      <c r="A21" s="96" t="s">
        <v>80</v>
      </c>
      <c r="B21" s="97">
        <v>191</v>
      </c>
      <c r="C21" s="98">
        <v>207</v>
      </c>
      <c r="D21" s="99">
        <f t="shared" si="1"/>
        <v>212.2222222222222</v>
      </c>
      <c r="E21" s="99">
        <f t="shared" si="2"/>
        <v>229.99999999999997</v>
      </c>
      <c r="F21" s="100">
        <v>231</v>
      </c>
      <c r="G21" s="101">
        <v>247</v>
      </c>
      <c r="H21" s="99">
        <f t="shared" si="0"/>
        <v>256.66666666666663</v>
      </c>
      <c r="I21" s="102">
        <f t="shared" si="3"/>
        <v>274.4444444444444</v>
      </c>
    </row>
    <row r="22" spans="1:9" ht="30">
      <c r="A22" s="96" t="s">
        <v>81</v>
      </c>
      <c r="B22" s="97">
        <v>191</v>
      </c>
      <c r="C22" s="98">
        <v>207</v>
      </c>
      <c r="D22" s="99">
        <f t="shared" si="1"/>
        <v>212.2222222222222</v>
      </c>
      <c r="E22" s="99">
        <f t="shared" si="2"/>
        <v>229.99999999999997</v>
      </c>
      <c r="F22" s="100">
        <v>231</v>
      </c>
      <c r="G22" s="101">
        <v>247</v>
      </c>
      <c r="H22" s="99">
        <f t="shared" si="0"/>
        <v>256.66666666666663</v>
      </c>
      <c r="I22" s="102">
        <f t="shared" si="3"/>
        <v>274.4444444444444</v>
      </c>
    </row>
    <row r="23" spans="1:9" ht="30">
      <c r="A23" s="96" t="s">
        <v>82</v>
      </c>
      <c r="B23" s="97">
        <v>510</v>
      </c>
      <c r="C23" s="98">
        <v>526</v>
      </c>
      <c r="D23" s="99">
        <f t="shared" si="1"/>
        <v>566.6666666666666</v>
      </c>
      <c r="E23" s="99">
        <f t="shared" si="2"/>
        <v>584.4444444444445</v>
      </c>
      <c r="F23" s="100">
        <v>550</v>
      </c>
      <c r="G23" s="101">
        <v>566</v>
      </c>
      <c r="H23" s="99">
        <f t="shared" si="0"/>
        <v>611.1111111111111</v>
      </c>
      <c r="I23" s="102">
        <f t="shared" si="3"/>
        <v>628.8888888888888</v>
      </c>
    </row>
    <row r="24" spans="1:9" ht="30">
      <c r="A24" s="96" t="s">
        <v>83</v>
      </c>
      <c r="B24" s="97">
        <v>379</v>
      </c>
      <c r="C24" s="98">
        <v>395</v>
      </c>
      <c r="D24" s="99">
        <f t="shared" si="1"/>
        <v>421.1111111111111</v>
      </c>
      <c r="E24" s="99">
        <f t="shared" si="2"/>
        <v>438.88888888888886</v>
      </c>
      <c r="F24" s="100">
        <v>419</v>
      </c>
      <c r="G24" s="101">
        <v>435</v>
      </c>
      <c r="H24" s="99">
        <f t="shared" si="0"/>
        <v>465.55555555555554</v>
      </c>
      <c r="I24" s="102">
        <f t="shared" si="3"/>
        <v>483.3333333333333</v>
      </c>
    </row>
    <row r="25" spans="1:9" ht="30">
      <c r="A25" s="96" t="s">
        <v>84</v>
      </c>
      <c r="B25" s="97">
        <v>506</v>
      </c>
      <c r="C25" s="98">
        <v>522</v>
      </c>
      <c r="D25" s="99">
        <f t="shared" si="1"/>
        <v>562.2222222222222</v>
      </c>
      <c r="E25" s="99">
        <f t="shared" si="2"/>
        <v>580</v>
      </c>
      <c r="F25" s="100">
        <v>546</v>
      </c>
      <c r="G25" s="101">
        <v>562</v>
      </c>
      <c r="H25" s="99">
        <f t="shared" si="0"/>
        <v>606.6666666666666</v>
      </c>
      <c r="I25" s="102">
        <f t="shared" si="3"/>
        <v>624.4444444444445</v>
      </c>
    </row>
    <row r="26" spans="1:9" ht="30">
      <c r="A26" s="96" t="s">
        <v>85</v>
      </c>
      <c r="B26" s="97">
        <v>510</v>
      </c>
      <c r="C26" s="98">
        <v>526</v>
      </c>
      <c r="D26" s="99">
        <f t="shared" si="1"/>
        <v>566.6666666666666</v>
      </c>
      <c r="E26" s="99">
        <f t="shared" si="2"/>
        <v>584.4444444444445</v>
      </c>
      <c r="F26" s="100">
        <v>550</v>
      </c>
      <c r="G26" s="101">
        <v>566</v>
      </c>
      <c r="H26" s="99">
        <f t="shared" si="0"/>
        <v>611.1111111111111</v>
      </c>
      <c r="I26" s="102">
        <f t="shared" si="3"/>
        <v>628.8888888888888</v>
      </c>
    </row>
    <row r="27" spans="1:9" ht="15">
      <c r="A27" s="96" t="s">
        <v>86</v>
      </c>
      <c r="B27" s="97">
        <v>383</v>
      </c>
      <c r="C27" s="98">
        <v>399</v>
      </c>
      <c r="D27" s="99">
        <f t="shared" si="1"/>
        <v>425.55555555555554</v>
      </c>
      <c r="E27" s="99">
        <f t="shared" si="2"/>
        <v>443.3333333333333</v>
      </c>
      <c r="F27" s="100">
        <v>423</v>
      </c>
      <c r="G27" s="101">
        <v>439</v>
      </c>
      <c r="H27" s="99">
        <f t="shared" si="0"/>
        <v>469.99999999999994</v>
      </c>
      <c r="I27" s="102">
        <f t="shared" si="3"/>
        <v>487.77777777777777</v>
      </c>
    </row>
    <row r="28" spans="1:9" ht="15">
      <c r="A28" s="96" t="s">
        <v>87</v>
      </c>
      <c r="B28" s="97">
        <v>383</v>
      </c>
      <c r="C28" s="98">
        <v>399</v>
      </c>
      <c r="D28" s="99">
        <f t="shared" si="1"/>
        <v>425.55555555555554</v>
      </c>
      <c r="E28" s="99">
        <f t="shared" si="2"/>
        <v>443.3333333333333</v>
      </c>
      <c r="F28" s="100">
        <v>423</v>
      </c>
      <c r="G28" s="101">
        <v>439</v>
      </c>
      <c r="H28" s="99">
        <f t="shared" si="0"/>
        <v>469.99999999999994</v>
      </c>
      <c r="I28" s="102">
        <f t="shared" si="3"/>
        <v>487.77777777777777</v>
      </c>
    </row>
    <row r="29" spans="1:9" ht="15">
      <c r="A29" s="96" t="s">
        <v>88</v>
      </c>
      <c r="B29" s="97">
        <v>383</v>
      </c>
      <c r="C29" s="98">
        <v>399</v>
      </c>
      <c r="D29" s="99">
        <f t="shared" si="1"/>
        <v>425.55555555555554</v>
      </c>
      <c r="E29" s="99">
        <f t="shared" si="2"/>
        <v>443.3333333333333</v>
      </c>
      <c r="F29" s="100">
        <v>423</v>
      </c>
      <c r="G29" s="101">
        <v>439</v>
      </c>
      <c r="H29" s="99">
        <f t="shared" si="0"/>
        <v>469.99999999999994</v>
      </c>
      <c r="I29" s="102">
        <f t="shared" si="3"/>
        <v>487.77777777777777</v>
      </c>
    </row>
    <row r="30" spans="1:9" ht="15">
      <c r="A30" s="103" t="s">
        <v>89</v>
      </c>
      <c r="B30" s="97">
        <v>383</v>
      </c>
      <c r="C30" s="98">
        <v>399</v>
      </c>
      <c r="D30" s="99">
        <f t="shared" si="1"/>
        <v>425.55555555555554</v>
      </c>
      <c r="E30" s="99">
        <f t="shared" si="2"/>
        <v>443.3333333333333</v>
      </c>
      <c r="F30" s="100">
        <v>423</v>
      </c>
      <c r="G30" s="101">
        <v>439</v>
      </c>
      <c r="H30" s="99">
        <f t="shared" si="0"/>
        <v>469.99999999999994</v>
      </c>
      <c r="I30" s="102">
        <f t="shared" si="3"/>
        <v>487.77777777777777</v>
      </c>
    </row>
    <row r="31" spans="1:9" ht="15">
      <c r="A31" s="103" t="s">
        <v>90</v>
      </c>
      <c r="B31" s="97">
        <v>383</v>
      </c>
      <c r="C31" s="98">
        <v>399</v>
      </c>
      <c r="D31" s="99">
        <f t="shared" si="1"/>
        <v>425.55555555555554</v>
      </c>
      <c r="E31" s="99">
        <f t="shared" si="2"/>
        <v>443.3333333333333</v>
      </c>
      <c r="F31" s="100">
        <v>423</v>
      </c>
      <c r="G31" s="101">
        <v>439</v>
      </c>
      <c r="H31" s="99">
        <f t="shared" si="0"/>
        <v>469.99999999999994</v>
      </c>
      <c r="I31" s="102">
        <f t="shared" si="3"/>
        <v>487.77777777777777</v>
      </c>
    </row>
    <row r="32" spans="1:9" ht="15">
      <c r="A32" s="103" t="s">
        <v>91</v>
      </c>
      <c r="B32" s="97">
        <v>991</v>
      </c>
      <c r="C32" s="98">
        <v>1007</v>
      </c>
      <c r="D32" s="99">
        <f t="shared" si="1"/>
        <v>1101.111111111111</v>
      </c>
      <c r="E32" s="99">
        <f t="shared" si="2"/>
        <v>1118.888888888889</v>
      </c>
      <c r="F32" s="100">
        <v>1031</v>
      </c>
      <c r="G32" s="101">
        <v>1047</v>
      </c>
      <c r="H32" s="99">
        <f t="shared" si="0"/>
        <v>1145.5555555555554</v>
      </c>
      <c r="I32" s="102">
        <f t="shared" si="3"/>
        <v>1163.3333333333333</v>
      </c>
    </row>
    <row r="33" spans="1:9" ht="57">
      <c r="A33" s="96" t="s">
        <v>92</v>
      </c>
      <c r="B33" s="97">
        <v>506</v>
      </c>
      <c r="C33" s="98">
        <v>522</v>
      </c>
      <c r="D33" s="99">
        <f t="shared" si="1"/>
        <v>562.2222222222222</v>
      </c>
      <c r="E33" s="99">
        <f t="shared" si="2"/>
        <v>580</v>
      </c>
      <c r="F33" s="100">
        <v>546</v>
      </c>
      <c r="G33" s="101">
        <v>562</v>
      </c>
      <c r="H33" s="99">
        <f>((F33*1.25)*1.2)/1.35</f>
        <v>606.6666666666666</v>
      </c>
      <c r="I33" s="102">
        <f t="shared" si="3"/>
        <v>624.4444444444445</v>
      </c>
    </row>
    <row r="34" spans="1:9" ht="30">
      <c r="A34" s="96" t="s">
        <v>93</v>
      </c>
      <c r="B34" s="97">
        <v>570</v>
      </c>
      <c r="C34" s="98">
        <v>586</v>
      </c>
      <c r="D34" s="99">
        <f t="shared" si="1"/>
        <v>633.3333333333333</v>
      </c>
      <c r="E34" s="99">
        <f t="shared" si="2"/>
        <v>651.1111111111111</v>
      </c>
      <c r="F34" s="100">
        <v>610</v>
      </c>
      <c r="G34" s="101">
        <v>626</v>
      </c>
      <c r="H34" s="99">
        <f aca="true" t="shared" si="4" ref="H34:H42">((F34*1.25)*1.2)/1.35</f>
        <v>677.7777777777777</v>
      </c>
      <c r="I34" s="102">
        <f t="shared" si="3"/>
        <v>695.5555555555555</v>
      </c>
    </row>
    <row r="35" spans="1:9" ht="30">
      <c r="A35" s="96" t="s">
        <v>94</v>
      </c>
      <c r="B35" s="97">
        <v>379</v>
      </c>
      <c r="C35" s="98">
        <v>395</v>
      </c>
      <c r="D35" s="99">
        <f t="shared" si="1"/>
        <v>421.1111111111111</v>
      </c>
      <c r="E35" s="99">
        <f t="shared" si="2"/>
        <v>438.88888888888886</v>
      </c>
      <c r="F35" s="100">
        <v>419</v>
      </c>
      <c r="G35" s="101">
        <v>435</v>
      </c>
      <c r="H35" s="99">
        <f t="shared" si="4"/>
        <v>465.55555555555554</v>
      </c>
      <c r="I35" s="102">
        <f t="shared" si="3"/>
        <v>483.3333333333333</v>
      </c>
    </row>
    <row r="36" spans="1:9" ht="15">
      <c r="A36" s="96" t="s">
        <v>95</v>
      </c>
      <c r="B36" s="97">
        <v>379</v>
      </c>
      <c r="C36" s="98">
        <v>395</v>
      </c>
      <c r="D36" s="99">
        <f t="shared" si="1"/>
        <v>421.1111111111111</v>
      </c>
      <c r="E36" s="99">
        <f t="shared" si="2"/>
        <v>438.88888888888886</v>
      </c>
      <c r="F36" s="100">
        <v>419</v>
      </c>
      <c r="G36" s="101">
        <v>435</v>
      </c>
      <c r="H36" s="99">
        <f t="shared" si="4"/>
        <v>465.55555555555554</v>
      </c>
      <c r="I36" s="102">
        <f t="shared" si="3"/>
        <v>483.3333333333333</v>
      </c>
    </row>
    <row r="37" spans="1:9" ht="15">
      <c r="A37" s="96" t="s">
        <v>96</v>
      </c>
      <c r="B37" s="97">
        <v>379</v>
      </c>
      <c r="C37" s="98">
        <v>395</v>
      </c>
      <c r="D37" s="99">
        <f t="shared" si="1"/>
        <v>421.1111111111111</v>
      </c>
      <c r="E37" s="99">
        <f t="shared" si="2"/>
        <v>438.88888888888886</v>
      </c>
      <c r="F37" s="100">
        <v>419</v>
      </c>
      <c r="G37" s="101">
        <v>435</v>
      </c>
      <c r="H37" s="99">
        <f t="shared" si="4"/>
        <v>465.55555555555554</v>
      </c>
      <c r="I37" s="102">
        <f t="shared" si="3"/>
        <v>483.3333333333333</v>
      </c>
    </row>
    <row r="38" spans="1:9" ht="15">
      <c r="A38" s="103" t="s">
        <v>97</v>
      </c>
      <c r="B38" s="97">
        <v>379</v>
      </c>
      <c r="C38" s="98">
        <v>395</v>
      </c>
      <c r="D38" s="99">
        <f t="shared" si="1"/>
        <v>421.1111111111111</v>
      </c>
      <c r="E38" s="99">
        <f t="shared" si="2"/>
        <v>438.88888888888886</v>
      </c>
      <c r="F38" s="100">
        <v>419</v>
      </c>
      <c r="G38" s="101">
        <v>435</v>
      </c>
      <c r="H38" s="99">
        <f t="shared" si="4"/>
        <v>465.55555555555554</v>
      </c>
      <c r="I38" s="102">
        <f t="shared" si="3"/>
        <v>483.3333333333333</v>
      </c>
    </row>
    <row r="39" spans="1:9" ht="15">
      <c r="A39" s="103" t="s">
        <v>98</v>
      </c>
      <c r="B39" s="97">
        <v>379</v>
      </c>
      <c r="C39" s="98">
        <v>395</v>
      </c>
      <c r="D39" s="99">
        <f t="shared" si="1"/>
        <v>421.1111111111111</v>
      </c>
      <c r="E39" s="99">
        <f t="shared" si="2"/>
        <v>438.88888888888886</v>
      </c>
      <c r="F39" s="100">
        <v>419</v>
      </c>
      <c r="G39" s="101">
        <v>435</v>
      </c>
      <c r="H39" s="99">
        <f t="shared" si="4"/>
        <v>465.55555555555554</v>
      </c>
      <c r="I39" s="102">
        <f t="shared" si="3"/>
        <v>483.3333333333333</v>
      </c>
    </row>
    <row r="40" spans="1:9" ht="15">
      <c r="A40" s="103" t="s">
        <v>99</v>
      </c>
      <c r="B40" s="97">
        <v>379</v>
      </c>
      <c r="C40" s="98">
        <v>395</v>
      </c>
      <c r="D40" s="99">
        <f t="shared" si="1"/>
        <v>421.1111111111111</v>
      </c>
      <c r="E40" s="99">
        <f t="shared" si="2"/>
        <v>438.88888888888886</v>
      </c>
      <c r="F40" s="100">
        <v>419</v>
      </c>
      <c r="G40" s="101">
        <v>435</v>
      </c>
      <c r="H40" s="99">
        <f t="shared" si="4"/>
        <v>465.55555555555554</v>
      </c>
      <c r="I40" s="102">
        <f t="shared" si="3"/>
        <v>483.3333333333333</v>
      </c>
    </row>
    <row r="41" spans="1:9" ht="15">
      <c r="A41" s="103" t="s">
        <v>100</v>
      </c>
      <c r="B41" s="97">
        <v>379</v>
      </c>
      <c r="C41" s="98">
        <v>395</v>
      </c>
      <c r="D41" s="99">
        <f t="shared" si="1"/>
        <v>421.1111111111111</v>
      </c>
      <c r="E41" s="99">
        <f t="shared" si="2"/>
        <v>438.88888888888886</v>
      </c>
      <c r="F41" s="100">
        <v>419</v>
      </c>
      <c r="G41" s="101">
        <v>435</v>
      </c>
      <c r="H41" s="99">
        <f t="shared" si="4"/>
        <v>465.55555555555554</v>
      </c>
      <c r="I41" s="102">
        <f t="shared" si="3"/>
        <v>483.3333333333333</v>
      </c>
    </row>
    <row r="42" spans="1:9" ht="15">
      <c r="A42" s="103" t="s">
        <v>101</v>
      </c>
      <c r="B42" s="97">
        <v>379</v>
      </c>
      <c r="C42" s="98">
        <v>395</v>
      </c>
      <c r="D42" s="99">
        <f t="shared" si="1"/>
        <v>421.1111111111111</v>
      </c>
      <c r="E42" s="99">
        <f t="shared" si="2"/>
        <v>438.88888888888886</v>
      </c>
      <c r="F42" s="100">
        <v>419</v>
      </c>
      <c r="G42" s="101">
        <v>435</v>
      </c>
      <c r="H42" s="99">
        <f t="shared" si="4"/>
        <v>465.55555555555554</v>
      </c>
      <c r="I42" s="102">
        <f t="shared" si="3"/>
        <v>483.3333333333333</v>
      </c>
    </row>
    <row r="43" spans="1:24" s="111" customFormat="1" ht="15">
      <c r="A43" s="104"/>
      <c r="B43" s="105"/>
      <c r="C43" s="106"/>
      <c r="D43" s="107"/>
      <c r="E43" s="107"/>
      <c r="F43" s="106"/>
      <c r="G43" s="78"/>
      <c r="H43" s="108"/>
      <c r="I43" s="109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1:24" s="111" customFormat="1" ht="15">
      <c r="A44" s="104"/>
      <c r="B44" s="105"/>
      <c r="C44" s="106"/>
      <c r="D44" s="107"/>
      <c r="E44" s="107"/>
      <c r="F44" s="106"/>
      <c r="G44" s="78"/>
      <c r="H44" s="108"/>
      <c r="I44" s="109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</row>
    <row r="45" spans="1:24" s="111" customFormat="1" ht="15" customHeight="1">
      <c r="A45" s="299" t="s">
        <v>102</v>
      </c>
      <c r="B45" s="300"/>
      <c r="C45" s="300"/>
      <c r="D45" s="300"/>
      <c r="E45" s="300"/>
      <c r="F45" s="301"/>
      <c r="G45" s="78"/>
      <c r="H45" s="234"/>
      <c r="I45" s="235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9" ht="30">
      <c r="A46" s="112" t="s">
        <v>103</v>
      </c>
      <c r="B46" s="113">
        <v>40</v>
      </c>
      <c r="C46" s="114">
        <v>42</v>
      </c>
      <c r="D46" s="115">
        <f>((B46*1.25)*1.2)/1.35</f>
        <v>44.44444444444444</v>
      </c>
      <c r="E46" s="115">
        <f>((C46*1.25)*1.2)/1.35</f>
        <v>46.666666666666664</v>
      </c>
      <c r="F46" s="114">
        <v>52</v>
      </c>
      <c r="G46" s="78">
        <v>54</v>
      </c>
      <c r="H46" s="115">
        <f>((F46*1.25)*1.2)/1.35</f>
        <v>57.77777777777777</v>
      </c>
      <c r="I46" s="116">
        <f>((G46*1.25)*1.2)/1.35</f>
        <v>59.99999999999999</v>
      </c>
    </row>
    <row r="47" spans="1:9" ht="60" customHeight="1">
      <c r="A47" s="112" t="s">
        <v>104</v>
      </c>
      <c r="B47" s="113">
        <v>50</v>
      </c>
      <c r="C47" s="114">
        <v>53</v>
      </c>
      <c r="D47" s="115">
        <f>((B47*1.25)*1.2)/1.35</f>
        <v>55.55555555555555</v>
      </c>
      <c r="E47" s="115">
        <f>((C47*1.25)*1.2)/1.35</f>
        <v>58.888888888888886</v>
      </c>
      <c r="F47" s="114">
        <v>61</v>
      </c>
      <c r="G47" s="78">
        <v>65</v>
      </c>
      <c r="H47" s="115">
        <f>((F47*1.25)*1.2)/1.35</f>
        <v>67.77777777777777</v>
      </c>
      <c r="I47" s="116">
        <f>((G47*1.25)*1.2)/1.35</f>
        <v>72.22222222222221</v>
      </c>
    </row>
    <row r="48" spans="1:9" ht="27.75">
      <c r="A48" s="112" t="s">
        <v>105</v>
      </c>
      <c r="B48" s="113">
        <v>42</v>
      </c>
      <c r="C48" s="114">
        <v>48</v>
      </c>
      <c r="D48" s="115">
        <f>((B48*1.25)*1.2)/1.35</f>
        <v>46.666666666666664</v>
      </c>
      <c r="E48" s="115">
        <f>((C48*1.25)*1.2)/1.35</f>
        <v>53.33333333333333</v>
      </c>
      <c r="F48" s="114">
        <v>53</v>
      </c>
      <c r="G48" s="78">
        <v>59</v>
      </c>
      <c r="H48" s="115">
        <f>((F48*1.25)*1.2)/1.35</f>
        <v>58.888888888888886</v>
      </c>
      <c r="I48" s="116">
        <f>((G48*1.25)*1.2)/1.35</f>
        <v>65.55555555555556</v>
      </c>
    </row>
    <row r="49" spans="1:9" ht="27.75">
      <c r="A49" s="112" t="s">
        <v>106</v>
      </c>
      <c r="B49" s="113">
        <v>70</v>
      </c>
      <c r="C49" s="114">
        <v>76</v>
      </c>
      <c r="D49" s="115">
        <f>((B49*1.25)*1.2)/1.35</f>
        <v>77.77777777777777</v>
      </c>
      <c r="E49" s="115">
        <f>((C49*1.25)*1.2)/1.35</f>
        <v>84.44444444444444</v>
      </c>
      <c r="F49" s="114">
        <v>82</v>
      </c>
      <c r="G49" s="78">
        <v>88</v>
      </c>
      <c r="H49" s="115">
        <f>((F49*1.25)*1.2)/1.35</f>
        <v>91.1111111111111</v>
      </c>
      <c r="I49" s="116">
        <f>((G49*1.25)*1.2)/1.35</f>
        <v>97.77777777777777</v>
      </c>
    </row>
    <row r="50" spans="1:9" ht="15">
      <c r="A50" s="117"/>
      <c r="B50" s="118"/>
      <c r="C50" s="78"/>
      <c r="D50" s="79"/>
      <c r="E50" s="79"/>
      <c r="F50" s="78"/>
      <c r="G50" s="78"/>
      <c r="H50" s="108"/>
      <c r="I50" s="109"/>
    </row>
    <row r="51" spans="1:9" ht="15" hidden="1">
      <c r="A51" s="117"/>
      <c r="B51" s="118"/>
      <c r="C51" s="78"/>
      <c r="D51" s="79"/>
      <c r="E51" s="79"/>
      <c r="F51" s="78"/>
      <c r="G51" s="78"/>
      <c r="H51" s="79"/>
      <c r="I51" s="80"/>
    </row>
    <row r="52" spans="1:9" ht="30" customHeight="1">
      <c r="A52" s="302" t="s">
        <v>107</v>
      </c>
      <c r="B52" s="303"/>
      <c r="C52" s="303"/>
      <c r="D52" s="303"/>
      <c r="E52" s="303"/>
      <c r="F52" s="303"/>
      <c r="G52" s="119"/>
      <c r="H52" s="120"/>
      <c r="I52" s="121"/>
    </row>
    <row r="53" spans="1:9" ht="30" customHeight="1">
      <c r="A53" s="284" t="s">
        <v>108</v>
      </c>
      <c r="B53" s="285"/>
      <c r="C53" s="285"/>
      <c r="D53" s="285"/>
      <c r="E53" s="285"/>
      <c r="F53" s="285"/>
      <c r="G53" s="78"/>
      <c r="H53" s="79"/>
      <c r="I53" s="122"/>
    </row>
    <row r="54" spans="1:9" ht="15" customHeight="1">
      <c r="A54" s="123"/>
      <c r="B54" s="118"/>
      <c r="C54" s="78"/>
      <c r="D54" s="79"/>
      <c r="E54" s="79"/>
      <c r="F54" s="78"/>
      <c r="G54" s="78"/>
      <c r="H54" s="79"/>
      <c r="I54" s="122"/>
    </row>
    <row r="55" spans="1:9" ht="15" customHeight="1">
      <c r="A55" s="124" t="s">
        <v>7</v>
      </c>
      <c r="B55" s="118"/>
      <c r="C55" s="78"/>
      <c r="D55" s="79"/>
      <c r="E55" s="79"/>
      <c r="F55" s="78"/>
      <c r="G55" s="78"/>
      <c r="H55" s="79"/>
      <c r="I55" s="122"/>
    </row>
    <row r="56" spans="1:9" ht="15" customHeight="1">
      <c r="A56" s="125" t="s">
        <v>8</v>
      </c>
      <c r="B56" s="118"/>
      <c r="C56" s="78"/>
      <c r="D56" s="79"/>
      <c r="E56" s="79"/>
      <c r="F56" s="78"/>
      <c r="G56" s="78"/>
      <c r="H56" s="79"/>
      <c r="I56" s="122"/>
    </row>
    <row r="57" spans="1:9" ht="15">
      <c r="A57" s="123"/>
      <c r="B57" s="118"/>
      <c r="C57" s="78"/>
      <c r="D57" s="79"/>
      <c r="E57" s="79"/>
      <c r="F57" s="78"/>
      <c r="G57" s="78"/>
      <c r="H57" s="79"/>
      <c r="I57" s="122"/>
    </row>
    <row r="58" spans="1:9" ht="15" customHeight="1">
      <c r="A58" s="124" t="s">
        <v>9</v>
      </c>
      <c r="B58" s="118"/>
      <c r="C58" s="78"/>
      <c r="D58" s="79"/>
      <c r="E58" s="79"/>
      <c r="F58" s="78"/>
      <c r="G58" s="78"/>
      <c r="H58" s="79"/>
      <c r="I58" s="122"/>
    </row>
    <row r="59" spans="1:9" ht="15">
      <c r="A59" s="126" t="s">
        <v>109</v>
      </c>
      <c r="B59" s="127"/>
      <c r="C59" s="128"/>
      <c r="D59" s="129"/>
      <c r="E59" s="129"/>
      <c r="F59" s="128"/>
      <c r="G59" s="128"/>
      <c r="H59" s="129"/>
      <c r="I59" s="130"/>
    </row>
    <row r="60" spans="2:9" s="75" customFormat="1" ht="15">
      <c r="B60" s="131"/>
      <c r="C60" s="132"/>
      <c r="D60" s="133"/>
      <c r="E60" s="133"/>
      <c r="F60" s="132"/>
      <c r="G60" s="132"/>
      <c r="H60" s="133"/>
      <c r="I60" s="133"/>
    </row>
    <row r="61" spans="2:9" s="75" customFormat="1" ht="15">
      <c r="B61" s="131"/>
      <c r="C61" s="132"/>
      <c r="D61" s="133"/>
      <c r="E61" s="133"/>
      <c r="F61" s="132"/>
      <c r="G61" s="132"/>
      <c r="H61" s="133"/>
      <c r="I61" s="133"/>
    </row>
    <row r="62" spans="2:9" s="75" customFormat="1" ht="15">
      <c r="B62" s="131"/>
      <c r="C62" s="132"/>
      <c r="D62" s="133"/>
      <c r="E62" s="133"/>
      <c r="F62" s="132"/>
      <c r="G62" s="132"/>
      <c r="H62" s="133"/>
      <c r="I62" s="133"/>
    </row>
    <row r="63" spans="2:9" s="75" customFormat="1" ht="15">
      <c r="B63" s="131"/>
      <c r="C63" s="132"/>
      <c r="D63" s="133"/>
      <c r="E63" s="133"/>
      <c r="F63" s="132"/>
      <c r="G63" s="132"/>
      <c r="H63" s="133"/>
      <c r="I63" s="133"/>
    </row>
    <row r="64" spans="2:9" s="75" customFormat="1" ht="15">
      <c r="B64" s="131"/>
      <c r="C64" s="132"/>
      <c r="D64" s="133"/>
      <c r="E64" s="133"/>
      <c r="F64" s="132"/>
      <c r="G64" s="132"/>
      <c r="H64" s="133"/>
      <c r="I64" s="133"/>
    </row>
    <row r="65" spans="2:9" s="75" customFormat="1" ht="15">
      <c r="B65" s="131"/>
      <c r="C65" s="132"/>
      <c r="D65" s="133"/>
      <c r="E65" s="133"/>
      <c r="F65" s="132"/>
      <c r="G65" s="132"/>
      <c r="H65" s="133"/>
      <c r="I65" s="133"/>
    </row>
    <row r="66" spans="2:9" s="75" customFormat="1" ht="15">
      <c r="B66" s="131"/>
      <c r="C66" s="132"/>
      <c r="D66" s="133"/>
      <c r="E66" s="133"/>
      <c r="F66" s="132"/>
      <c r="G66" s="132"/>
      <c r="H66" s="133"/>
      <c r="I66" s="133"/>
    </row>
    <row r="67" spans="2:9" s="75" customFormat="1" ht="15">
      <c r="B67" s="131"/>
      <c r="C67" s="132"/>
      <c r="D67" s="133"/>
      <c r="E67" s="133"/>
      <c r="F67" s="132"/>
      <c r="G67" s="132"/>
      <c r="H67" s="133"/>
      <c r="I67" s="133"/>
    </row>
    <row r="68" spans="2:9" s="75" customFormat="1" ht="15">
      <c r="B68" s="131"/>
      <c r="C68" s="132"/>
      <c r="D68" s="133"/>
      <c r="E68" s="133"/>
      <c r="F68" s="132"/>
      <c r="G68" s="132"/>
      <c r="H68" s="133"/>
      <c r="I68" s="133"/>
    </row>
    <row r="69" spans="2:9" s="75" customFormat="1" ht="15">
      <c r="B69" s="131"/>
      <c r="C69" s="132"/>
      <c r="D69" s="133"/>
      <c r="E69" s="133"/>
      <c r="F69" s="132"/>
      <c r="G69" s="132"/>
      <c r="H69" s="133"/>
      <c r="I69" s="133"/>
    </row>
    <row r="70" spans="2:9" s="75" customFormat="1" ht="15">
      <c r="B70" s="131"/>
      <c r="C70" s="132"/>
      <c r="D70" s="133"/>
      <c r="E70" s="133"/>
      <c r="F70" s="132"/>
      <c r="G70" s="132"/>
      <c r="H70" s="133"/>
      <c r="I70" s="133"/>
    </row>
    <row r="71" spans="2:9" s="75" customFormat="1" ht="15">
      <c r="B71" s="131"/>
      <c r="C71" s="132"/>
      <c r="D71" s="133"/>
      <c r="E71" s="133"/>
      <c r="F71" s="132"/>
      <c r="G71" s="132"/>
      <c r="H71" s="133"/>
      <c r="I71" s="133"/>
    </row>
  </sheetData>
  <sheetProtection password="E521" sheet="1"/>
  <mergeCells count="7">
    <mergeCell ref="A53:F53"/>
    <mergeCell ref="A1:I1"/>
    <mergeCell ref="A2:I2"/>
    <mergeCell ref="A3:I3"/>
    <mergeCell ref="B4:F4"/>
    <mergeCell ref="A45:F45"/>
    <mergeCell ref="A52:F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</cp:lastModifiedBy>
  <cp:lastPrinted>2013-08-30T08:03:16Z</cp:lastPrinted>
  <dcterms:created xsi:type="dcterms:W3CDTF">2006-10-05T14:55:09Z</dcterms:created>
  <dcterms:modified xsi:type="dcterms:W3CDTF">2015-03-18T14:03:03Z</dcterms:modified>
  <cp:category/>
  <cp:version/>
  <cp:contentType/>
  <cp:contentStatus/>
</cp:coreProperties>
</file>