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pc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<sst xmlns="http://schemas.openxmlformats.org/spreadsheetml/2006/main" count="289" uniqueCount="287">
  <si>
    <t>US $ RETAIL</t>
  </si>
  <si>
    <t>US $ TRADE</t>
  </si>
  <si>
    <t>DRIVETRAIN</t>
  </si>
  <si>
    <t>E36 M3 LTW FLYWHEEL</t>
  </si>
  <si>
    <t>E46 ltw flywheel non M3</t>
  </si>
  <si>
    <t xml:space="preserve">E46 M3 ltw flywheel </t>
  </si>
  <si>
    <t>E39 / X 5 ltw flywheel</t>
  </si>
  <si>
    <t>E39 540 ltw flywheel 97 - 03 $150 core charge</t>
  </si>
  <si>
    <t>E39 M5 ltw flywheel  $150 core charge</t>
  </si>
  <si>
    <t xml:space="preserve">Z3 ltw flywheel 2.5, 2.8 and 3.0 l </t>
  </si>
  <si>
    <t xml:space="preserve">E36 M3 and Z3 HD clutch disc ( RE flywheel only ) </t>
  </si>
  <si>
    <t xml:space="preserve">E46 M3 and Z3 HD clutch disc ( RE flywheel only ) </t>
  </si>
  <si>
    <t>E46  HD clutch disc ( RE flywheel only ) not M3</t>
  </si>
  <si>
    <t>E36 M3 sport pressure plate</t>
  </si>
  <si>
    <t xml:space="preserve">E36 finned diff cover </t>
  </si>
  <si>
    <t xml:space="preserve">E30 M3 </t>
  </si>
  <si>
    <t>E36 325</t>
  </si>
  <si>
    <t>E36 M3 6 SPEED</t>
  </si>
  <si>
    <t xml:space="preserve">Z3M </t>
  </si>
  <si>
    <t>E39 540</t>
  </si>
  <si>
    <t>E39 M5</t>
  </si>
  <si>
    <t xml:space="preserve">E46 323/ 325 </t>
  </si>
  <si>
    <t>E90 325</t>
  </si>
  <si>
    <t>E34 M5 3.6 L 5 SP ONLY</t>
  </si>
  <si>
    <t xml:space="preserve">Z8 6 SP </t>
  </si>
  <si>
    <t>E36/ 46 adjustable rear camber arms</t>
  </si>
  <si>
    <t>E36/ 46 adjustable rear camber arms LTW Alu.</t>
  </si>
  <si>
    <t>E36 carbon strut bace</t>
  </si>
  <si>
    <t>PERFORMANCE</t>
  </si>
  <si>
    <t>INTERIOR/COSMETIC</t>
  </si>
  <si>
    <t>power pulley set E46 not M</t>
  </si>
  <si>
    <t xml:space="preserve">power pulley set X5 3.0 l </t>
  </si>
  <si>
    <t>power pulley set E36 325 only</t>
  </si>
  <si>
    <t xml:space="preserve">power pulley set E36 323 only </t>
  </si>
  <si>
    <t xml:space="preserve">power pulley set E39 M5 only </t>
  </si>
  <si>
    <t>EXHAUST</t>
  </si>
  <si>
    <t>DMS E36 M3 328</t>
  </si>
  <si>
    <t>DMS E46 6 CYL</t>
  </si>
  <si>
    <t>IKON E46 6 CYL</t>
  </si>
  <si>
    <t xml:space="preserve">EL DIABLO E46 M3 </t>
  </si>
  <si>
    <t xml:space="preserve">EL DIABLO E46 M3 W/ Ti tips </t>
  </si>
  <si>
    <t xml:space="preserve">E46 M3  front camber plates </t>
  </si>
  <si>
    <t xml:space="preserve">E30 M3 front camber plates </t>
  </si>
  <si>
    <t>UK £ RETAIL INC VAT BY USPS</t>
  </si>
  <si>
    <t>US$ SHIPPING BY COURIER</t>
  </si>
  <si>
    <t>E36 328/ M3 5 SPEED</t>
  </si>
  <si>
    <t>CUSTOMER DIRECT IMPORT</t>
  </si>
  <si>
    <t>E36 M3, E46 328/330, E39 528/330 5-speed Stage 1</t>
  </si>
  <si>
    <t>E36 M3, E46 328/330, E39 528/330 5-speed Stage 2</t>
  </si>
  <si>
    <t>E36 M3, E46 328/330, E39 528/330 5-speed Stage 3</t>
  </si>
  <si>
    <t>E46 M3 Stage 1</t>
  </si>
  <si>
    <t>E46 M3 Stage 2</t>
  </si>
  <si>
    <t>E46 M3 Stage 3</t>
  </si>
  <si>
    <t>E39 540 Stage 3</t>
  </si>
  <si>
    <t>E39 M5 Stage 2 (Stage 1 not available)</t>
  </si>
  <si>
    <t>E60 545/550</t>
  </si>
  <si>
    <t>E46 carbon strut bace (not M3)</t>
  </si>
  <si>
    <t>E46 carbon strut bace (m3 upto 9/04)</t>
  </si>
  <si>
    <t>E24 M6 front camber plates</t>
  </si>
  <si>
    <t>E28 M5 front camber plates</t>
  </si>
  <si>
    <r>
      <t>PCS clutch kits</t>
    </r>
    <r>
      <rPr>
        <b/>
        <sz val="10"/>
        <rFont val="Arial"/>
        <family val="2"/>
      </rPr>
      <t xml:space="preserve">: </t>
    </r>
  </si>
  <si>
    <r>
      <t xml:space="preserve">Rear shock mounts </t>
    </r>
    <r>
      <rPr>
        <b/>
        <sz val="10"/>
        <color indexed="10"/>
        <rFont val="Arial"/>
        <family val="2"/>
      </rPr>
      <t xml:space="preserve">( buying 10 / time) </t>
    </r>
  </si>
  <si>
    <t>E46 330 6 SPEED</t>
  </si>
  <si>
    <t>E46 328/330 5 SPEED</t>
  </si>
  <si>
    <t>E63 645.650</t>
  </si>
  <si>
    <t xml:space="preserve">NEW WEB PRICE </t>
  </si>
  <si>
    <t xml:space="preserve">E90 330 and E87 130 I </t>
  </si>
  <si>
    <t>power pulley set E60 M5 and E63 M6</t>
  </si>
  <si>
    <t xml:space="preserve">power pulley set E46 M3,Z4M and S54 Z3M STREET </t>
  </si>
  <si>
    <t xml:space="preserve">power pulley set E46 M3,Z4M and S54 Z3M RACE </t>
  </si>
  <si>
    <t>E46 M3 w/ CNC CARRIER</t>
  </si>
  <si>
    <t xml:space="preserve">SUSPENSION/CHASSIS </t>
  </si>
  <si>
    <t xml:space="preserve">OTHER </t>
  </si>
  <si>
    <t xml:space="preserve">QD steering hub </t>
  </si>
  <si>
    <t>$USD RETAIL</t>
  </si>
  <si>
    <t>$USD SHIPPING</t>
  </si>
  <si>
    <t xml:space="preserve">CA PRICE  INC VAT £GBP </t>
  </si>
  <si>
    <t>WEIGHT SAVING Lbs</t>
  </si>
  <si>
    <t xml:space="preserve"> VEHICLE APPLICATION &amp; STAGE</t>
  </si>
  <si>
    <t xml:space="preserve"> PCS E36 M3, E46 328/330, E39 528/330 5 -speed Stg 2</t>
  </si>
  <si>
    <t xml:space="preserve"> PCS E36 M3, E46 328/330, E39 528/330 5 -speed Stg 3 </t>
  </si>
  <si>
    <t xml:space="preserve"> PCS E46 M3 Stage 1 </t>
  </si>
  <si>
    <t xml:space="preserve"> PCS E46 M3 Stage 2</t>
  </si>
  <si>
    <t xml:space="preserve"> PCS E46 M3 Stage 3 </t>
  </si>
  <si>
    <t xml:space="preserve"> PCS E39 540 Stage 2 (Stage 1 not available) </t>
  </si>
  <si>
    <t xml:space="preserve"> PCS E39 540 Stage 3 </t>
  </si>
  <si>
    <t xml:space="preserve"> PCS E39 540 V12 Clutch Conversion (850 slave cylinder extra) </t>
  </si>
  <si>
    <t xml:space="preserve"> PCS E39 M5 Stage 2 (Stage 1 not available)</t>
  </si>
  <si>
    <t xml:space="preserve"> PCS E39 M5 Stage 3</t>
  </si>
  <si>
    <t xml:space="preserve"> PCS E39 M5 V12 Clutch Conversion (850 slave cylinder extra) </t>
  </si>
  <si>
    <t xml:space="preserve"> PCS E36 M3, E46 328/330, E39 528/330 5 -speed Stg 1 </t>
  </si>
  <si>
    <t xml:space="preserve">                                                                 PERFORMANCE CLUTCH SYSTEMS</t>
  </si>
  <si>
    <t xml:space="preserve">E36 / 46 engine mounts </t>
  </si>
  <si>
    <t>E39 all inc M5, camber plates</t>
  </si>
  <si>
    <t xml:space="preserve">E46 front camber plates </t>
  </si>
  <si>
    <t xml:space="preserve">Z8 camber plates </t>
  </si>
  <si>
    <t xml:space="preserve">X5 E53 camber plates </t>
  </si>
  <si>
    <t>Z4 camber plates not Z4M</t>
  </si>
  <si>
    <t xml:space="preserve">E36 RACE E36 strut brace </t>
  </si>
  <si>
    <t xml:space="preserve">E46 RACE E36 strut brace </t>
  </si>
  <si>
    <t xml:space="preserve">EL DIABLO E46 M3 TRACK EDITION </t>
  </si>
  <si>
    <t xml:space="preserve">E39 M5 V12 ( uses 850 slave) </t>
  </si>
  <si>
    <r>
      <t xml:space="preserve">E39 M5 Bosch HFM Replacement Inserts </t>
    </r>
    <r>
      <rPr>
        <sz val="10"/>
        <color indexed="10"/>
        <rFont val="Arial"/>
        <family val="2"/>
      </rPr>
      <t xml:space="preserve">* buy 3 sets at time </t>
    </r>
  </si>
  <si>
    <r>
      <t xml:space="preserve">E39 M5 Intake Temp. Relocation kit ( </t>
    </r>
    <r>
      <rPr>
        <sz val="10"/>
        <color indexed="10"/>
        <rFont val="Arial"/>
        <family val="2"/>
      </rPr>
      <t>* buy</t>
    </r>
    <r>
      <rPr>
        <sz val="10"/>
        <rFont val="Arial"/>
        <family val="0"/>
      </rPr>
      <t xml:space="preserve"> as sets of 3 ) 40% margin on uk price. </t>
    </r>
  </si>
  <si>
    <t>carbon fiber race knob</t>
  </si>
  <si>
    <t>QR steering wheel hub</t>
  </si>
  <si>
    <t>re evc assembly with downturn tip ( for re.mid2.evc)</t>
  </si>
  <si>
    <t>re mz4 coupe/roadster exhaust system-80mm race cs tips</t>
  </si>
  <si>
    <t xml:space="preserve">E92 335 I </t>
  </si>
  <si>
    <t xml:space="preserve">oil filter lid all types </t>
  </si>
  <si>
    <t xml:space="preserve">oil filter lid  all types FOR M10 X1 sender unit (both finishes) </t>
  </si>
  <si>
    <t xml:space="preserve">E9X  M3 </t>
  </si>
  <si>
    <t xml:space="preserve">E36 / 46 RTAB STREET BLACK  ( 5 SETS A TIME) </t>
  </si>
  <si>
    <t xml:space="preserve">E36 / 46 RTAB STREET BLUE ( 5 SETS A TIME ) </t>
  </si>
  <si>
    <t>E46 M3 F CONTROL ARM BUSHING PAIR (FCAB)</t>
  </si>
  <si>
    <t xml:space="preserve">E46 FRONT CONTROL ARM BUSHING PAIR (FCAB) 66MM HOUSING </t>
  </si>
  <si>
    <t>E30 / 36 FRONT CONTROL ARM BUSHING, CENTRED</t>
  </si>
  <si>
    <t xml:space="preserve">E30 / 36 FRONT CONTROL ARM BUSHING, OFFSET </t>
  </si>
  <si>
    <t xml:space="preserve">E46 / 36  RTAB SHIMS 4 </t>
  </si>
  <si>
    <t xml:space="preserve">replacement bushings for RSM (4) </t>
  </si>
  <si>
    <t xml:space="preserve">e46 rear spring perch reinforcement </t>
  </si>
  <si>
    <t xml:space="preserve">E63 &amp; E60  camber plates NOT M6 or M5 </t>
  </si>
  <si>
    <t xml:space="preserve">CAMBER PLATES </t>
  </si>
  <si>
    <t xml:space="preserve">silicone rad hose kit E46 M3 </t>
  </si>
  <si>
    <t xml:space="preserve">silicone rad hose kit E36 </t>
  </si>
  <si>
    <t xml:space="preserve">IKON E90 325/330 Race Tips  SALOON ONLY </t>
  </si>
  <si>
    <t xml:space="preserve">IKON E90 335 Race Tips  SALOON ONLY </t>
  </si>
  <si>
    <t xml:space="preserve">EL DIABLO E30 M3  76MM STAINLESS TIPS </t>
  </si>
  <si>
    <t xml:space="preserve">EL DIABLO E39 M5 </t>
  </si>
  <si>
    <t xml:space="preserve">E39 M5 X PIPE </t>
  </si>
  <si>
    <t xml:space="preserve">EL DIABLO E60 M5 </t>
  </si>
  <si>
    <t xml:space="preserve">RE transmission mounts ( 5 SETS AT AT TIME) </t>
  </si>
  <si>
    <t xml:space="preserve">SHORT SHIFTS (SHIPPING 3 UNITS A TIME) </t>
  </si>
  <si>
    <t xml:space="preserve">US$ SHIPPING BY USPS PRIORITY (EA) </t>
  </si>
  <si>
    <t xml:space="preserve">E9X M3 adjustable toe arms pair </t>
  </si>
  <si>
    <t xml:space="preserve">TRADE COST £ GBP INC VAT </t>
  </si>
  <si>
    <t>E82 1M COUPE</t>
  </si>
  <si>
    <t xml:space="preserve">E39 M5 / 540I FRONT TRUST ARM BUSH </t>
  </si>
  <si>
    <t>RE.CFKNOB</t>
  </si>
  <si>
    <t>RE.QRHUB</t>
  </si>
  <si>
    <t>BMW.CS</t>
  </si>
  <si>
    <t>303 stainless steel clutch stop</t>
  </si>
  <si>
    <t>TM</t>
  </si>
  <si>
    <t>SS-CLU-001</t>
  </si>
  <si>
    <t>stainless steel e36 clutch line</t>
  </si>
  <si>
    <t>SS-CLU-002</t>
  </si>
  <si>
    <t>stainless steel e46 clutch line</t>
  </si>
  <si>
    <t>PCS1.3602</t>
  </si>
  <si>
    <t>PCS2.3604</t>
  </si>
  <si>
    <t>PCS3.3606</t>
  </si>
  <si>
    <t>PCS1.6112</t>
  </si>
  <si>
    <t>PCS2.6114</t>
  </si>
  <si>
    <t>PCS3.6116</t>
  </si>
  <si>
    <t>steel flywheel upgrade</t>
  </si>
  <si>
    <t>PCS.V12.E39540</t>
  </si>
  <si>
    <t>PCS.V12.E39M5</t>
  </si>
  <si>
    <t>E39 M5 Stage 3 upgrade</t>
  </si>
  <si>
    <t xml:space="preserve">E39 540 V12 Clutch conversion </t>
  </si>
  <si>
    <t>E39 M5 V12 Clutch conversion (850 SLAVE INCD)</t>
  </si>
  <si>
    <t>OCT.E30.M3</t>
  </si>
  <si>
    <t>OCT.E36.250</t>
  </si>
  <si>
    <t>OCT.E36.320</t>
  </si>
  <si>
    <t>OCT.E36.420</t>
  </si>
  <si>
    <t>OCT.E36.MZ</t>
  </si>
  <si>
    <t>E39 528i / 530i 6 CYL</t>
  </si>
  <si>
    <t>OCT.E39.320</t>
  </si>
  <si>
    <t>OCT.E39.420</t>
  </si>
  <si>
    <t>OCT.E39.M5</t>
  </si>
  <si>
    <t>OCT.E46.250</t>
  </si>
  <si>
    <t>OCT.E46.320</t>
  </si>
  <si>
    <t>OCT.E46.GS6</t>
  </si>
  <si>
    <t>OCT.E46.420.CNC</t>
  </si>
  <si>
    <t>OCT.E82.1M</t>
  </si>
  <si>
    <t>OCT.E90.325</t>
  </si>
  <si>
    <t>OCT.E90.330</t>
  </si>
  <si>
    <t>OCT.E9X.M3</t>
  </si>
  <si>
    <t>OCT.E34.M5</t>
  </si>
  <si>
    <t>OCT.E60.545</t>
  </si>
  <si>
    <t>OCT.E63.645</t>
  </si>
  <si>
    <t>OCT.Z4.525</t>
  </si>
  <si>
    <t>Z4 2.5 5 SP (NO WSR)</t>
  </si>
  <si>
    <t>OCT.Z4.630</t>
  </si>
  <si>
    <t>Z4 3.0 L 6 SP (NO WSR)</t>
  </si>
  <si>
    <t>OCT.Z8</t>
  </si>
  <si>
    <t>ARCA.SPORT</t>
  </si>
  <si>
    <t>RE.TIEROD</t>
  </si>
  <si>
    <t>RE E36/E46 RACE tie rod ends (prevents bump steer)</t>
  </si>
  <si>
    <t>RE.E36.RCA</t>
  </si>
  <si>
    <t>E36 RACE motorsport control arms (inc race tie rods)</t>
  </si>
  <si>
    <t>RE.E9X.TA</t>
  </si>
  <si>
    <t>RE E9X Non-M adjustable toe arms (pair)</t>
  </si>
  <si>
    <t>RE.E9X.TA.M3</t>
  </si>
  <si>
    <t>RE E9X M3 / 1M COUPE adjustable toe arms (pair)</t>
  </si>
  <si>
    <t>RSM</t>
  </si>
  <si>
    <t>RSM.BUSH.ST</t>
  </si>
  <si>
    <t>RE.STB.E36.R</t>
  </si>
  <si>
    <t>RE.STB.E46.R</t>
  </si>
  <si>
    <t>RE.TAB.ST</t>
  </si>
  <si>
    <t>RE.TAB.TR</t>
  </si>
  <si>
    <t>FCAB.E46M3.ST</t>
  </si>
  <si>
    <t>FCAB.E46</t>
  </si>
  <si>
    <t>FCAB.E30/6CEN</t>
  </si>
  <si>
    <t>FCAB.E30/6OFF</t>
  </si>
  <si>
    <t>RTAB.SHIM</t>
  </si>
  <si>
    <t>RSP.REIN</t>
  </si>
  <si>
    <t>FTAB.E39.ST</t>
  </si>
  <si>
    <t>CAMPLT.E46M3</t>
  </si>
  <si>
    <t>CAMPLT.E46</t>
  </si>
  <si>
    <t>CAMPLT.X5</t>
  </si>
  <si>
    <t>CAMPLT.Z8</t>
  </si>
  <si>
    <t>CAMPLT.Z4</t>
  </si>
  <si>
    <t>CAMPLT.E60/E63</t>
  </si>
  <si>
    <t>CAMPLT.E39</t>
  </si>
  <si>
    <t>PP.E46</t>
  </si>
  <si>
    <t>power pulley set E39 528i / 530i 6 cyl</t>
  </si>
  <si>
    <t>PP.E39</t>
  </si>
  <si>
    <t>PP.Z3</t>
  </si>
  <si>
    <t>power pulley set Z3 2.5 / 2.8 / 3.0 6 cyl not M</t>
  </si>
  <si>
    <t>PP.X5</t>
  </si>
  <si>
    <t>PP.E36</t>
  </si>
  <si>
    <t>PP.E36.328</t>
  </si>
  <si>
    <t>power pulley set E36 328 (REQUIRIES VIN)</t>
  </si>
  <si>
    <t>PP.E36.323</t>
  </si>
  <si>
    <t>PP.S54</t>
  </si>
  <si>
    <t>PP.S54.RACE</t>
  </si>
  <si>
    <t>PP.S85</t>
  </si>
  <si>
    <t>PP.E39.M5</t>
  </si>
  <si>
    <t>PP.S65.V8.AorB</t>
  </si>
  <si>
    <t>power pulley set E92 M3 (A = Manual / B = DCT models)</t>
  </si>
  <si>
    <t>ITRK.E39M5</t>
  </si>
  <si>
    <t>HFMIN.E39M5</t>
  </si>
  <si>
    <t>DMS.E36.US</t>
  </si>
  <si>
    <t>DMS.E46</t>
  </si>
  <si>
    <t>DMS.135</t>
  </si>
  <si>
    <t>DMS E82 135i EXHAUST 2008+</t>
  </si>
  <si>
    <t>IKON.E46</t>
  </si>
  <si>
    <t>IKON.E90.R</t>
  </si>
  <si>
    <t>RE.335.EX</t>
  </si>
  <si>
    <t>RE.DIABLO.E30M3</t>
  </si>
  <si>
    <t>RE.DIABLO.SS</t>
  </si>
  <si>
    <t>RE.MID.E46</t>
  </si>
  <si>
    <t>RE rasp mid pipe (e46 m3 only)</t>
  </si>
  <si>
    <t>RE.MID2.EVC</t>
  </si>
  <si>
    <t>RE mid pipe sec 2 EVC (valve not included)</t>
  </si>
  <si>
    <t>RE.EVC</t>
  </si>
  <si>
    <t>RE.DIABLO.E39M5</t>
  </si>
  <si>
    <t>RE.E39M5.XP</t>
  </si>
  <si>
    <t>RE.DIABLO.E60M5</t>
  </si>
  <si>
    <t>RE.E60M5.XP</t>
  </si>
  <si>
    <t>RE DIABLO E60 M5 X-PIPE</t>
  </si>
  <si>
    <t>RE.MZ4.EX</t>
  </si>
  <si>
    <t>RE.MZ4.XP</t>
  </si>
  <si>
    <t>RE DIABLO MZ4 X-PIPE</t>
  </si>
  <si>
    <t>RAD.E46M3</t>
  </si>
  <si>
    <t>RAD.E36</t>
  </si>
  <si>
    <t>SH.E46M3.INT</t>
  </si>
  <si>
    <t>silcone intake boot kit e46 m3 only (inc clips)</t>
  </si>
  <si>
    <t>RE.PEM</t>
  </si>
  <si>
    <t xml:space="preserve">Performance engine mounts (pair), fits e36 / e46 </t>
  </si>
  <si>
    <t>S54CPVOR</t>
  </si>
  <si>
    <t xml:space="preserve">Constant Pressure Valve O-Ring </t>
  </si>
  <si>
    <t>REINFT36</t>
  </si>
  <si>
    <t xml:space="preserve">E36 FRONT STRUT REINFORCEMENT </t>
  </si>
  <si>
    <t>REINFT46</t>
  </si>
  <si>
    <t>E46 FRONT STRUT REINFORCEMENT</t>
  </si>
  <si>
    <t>rogue e9x m3 &amp; 1m coupe tension arm bushing (pair)</t>
  </si>
  <si>
    <t xml:space="preserve">UK £ RETAIL  INC VAT COURIER </t>
  </si>
  <si>
    <t>US $ CA COST INC USPS SHIPING. &amp; DUTIES, EX VAT</t>
  </si>
  <si>
    <r>
      <t xml:space="preserve">US $ CA COST INC </t>
    </r>
    <r>
      <rPr>
        <u val="single"/>
        <sz val="10"/>
        <rFont val="Arial"/>
        <family val="2"/>
      </rPr>
      <t>COURIER</t>
    </r>
    <r>
      <rPr>
        <sz val="10"/>
        <rFont val="Arial"/>
        <family val="0"/>
      </rPr>
      <t xml:space="preserve"> SHIPING. &amp; DUTIES, EX VAT</t>
    </r>
  </si>
  <si>
    <t>S54VAN</t>
  </si>
  <si>
    <t>stainless steel braided S54 VANOS oil line</t>
  </si>
  <si>
    <t>RE.E45M3.COOLANT</t>
  </si>
  <si>
    <t>Coolant Line E46 M3</t>
  </si>
  <si>
    <t>ROGUE ENGINEERING PRICE LIST Aug 2014</t>
  </si>
  <si>
    <t>E9X M3 E82 1M COUPE FRONT TENSION ARM BUS - MONOBALL</t>
  </si>
  <si>
    <t>E36 / E46 articulating spring perch</t>
  </si>
  <si>
    <t>E9X M3 E82 1M FRONT TENSION ARM BUS - RACE ONLY</t>
  </si>
  <si>
    <t>E9X M3 E82 1M REAR WISHBONE BUSHES - RACE ONLY</t>
  </si>
  <si>
    <t>E36 E46 Rear Lower Control Arm Bearings</t>
  </si>
  <si>
    <t>Wheel Spacers</t>
  </si>
  <si>
    <t>Lightweight</t>
  </si>
  <si>
    <t>10mm FLAT (solid)  Not E39</t>
  </si>
  <si>
    <t>10mm  Not E39</t>
  </si>
  <si>
    <t>12mm  Not E39</t>
  </si>
  <si>
    <t>18mm  Not E39</t>
  </si>
  <si>
    <t>15mm  Not E39</t>
  </si>
  <si>
    <t>Megalightweight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</si>
</sst>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n"/>
    </border>
    <border>
      <left style="thick"/>
      <right style="thick"/>
      <top style="thin"/>
      <bottom style="thin"/>
    </border>
    <border>
      <left style="thick"/>
      <right style="thick"/>
      <top style="hair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hair"/>
      <bottom style="thick"/>
    </border>
    <border>
      <left style="hair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164" fontId="7" fillId="33" borderId="15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164" fontId="7" fillId="33" borderId="16" xfId="0" applyNumberFormat="1" applyFont="1" applyFill="1" applyBorder="1" applyAlignment="1">
      <alignment horizontal="center" wrapText="1"/>
    </xf>
    <xf numFmtId="164" fontId="7" fillId="33" borderId="0" xfId="0" applyNumberFormat="1" applyFont="1" applyFill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center" wrapText="1"/>
    </xf>
    <xf numFmtId="0" fontId="0" fillId="33" borderId="17" xfId="0" applyFill="1" applyBorder="1" applyAlignment="1">
      <alignment wrapText="1"/>
    </xf>
    <xf numFmtId="164" fontId="6" fillId="33" borderId="17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8" xfId="0" applyFill="1" applyBorder="1" applyAlignment="1">
      <alignment wrapText="1"/>
    </xf>
    <xf numFmtId="0" fontId="9" fillId="33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9" fillId="33" borderId="2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4" borderId="25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wrapText="1"/>
    </xf>
    <xf numFmtId="164" fontId="8" fillId="34" borderId="25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2" fontId="0" fillId="0" borderId="26" xfId="0" applyNumberFormat="1" applyBorder="1" applyAlignment="1">
      <alignment horizontal="center" wrapText="1"/>
    </xf>
    <xf numFmtId="2" fontId="0" fillId="0" borderId="2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 indent="1"/>
    </xf>
    <xf numFmtId="0" fontId="2" fillId="36" borderId="28" xfId="0" applyFont="1" applyFill="1" applyBorder="1" applyAlignment="1">
      <alignment horizontal="left" vertical="center" wrapText="1" indent="1"/>
    </xf>
    <xf numFmtId="2" fontId="0" fillId="37" borderId="29" xfId="0" applyNumberFormat="1" applyFill="1" applyBorder="1" applyAlignment="1">
      <alignment horizontal="left" vertical="center" wrapText="1" indent="1"/>
    </xf>
    <xf numFmtId="2" fontId="0" fillId="37" borderId="30" xfId="0" applyNumberFormat="1" applyFill="1" applyBorder="1" applyAlignment="1">
      <alignment horizontal="left" vertical="center" wrapText="1" indent="1"/>
    </xf>
    <xf numFmtId="2" fontId="2" fillId="0" borderId="0" xfId="0" applyNumberFormat="1" applyFont="1" applyAlignment="1">
      <alignment horizontal="left" vertical="center" indent="1"/>
    </xf>
    <xf numFmtId="2" fontId="0" fillId="0" borderId="0" xfId="0" applyNumberFormat="1" applyFont="1" applyAlignment="1">
      <alignment horizontal="left" vertical="center" indent="1"/>
    </xf>
    <xf numFmtId="0" fontId="11" fillId="35" borderId="0" xfId="0" applyFont="1" applyFill="1" applyAlignment="1">
      <alignment horizontal="left" vertical="center" indent="1"/>
    </xf>
    <xf numFmtId="0" fontId="0" fillId="35" borderId="0" xfId="0" applyFill="1" applyAlignment="1">
      <alignment horizontal="left" vertical="center" indent="1"/>
    </xf>
    <xf numFmtId="2" fontId="2" fillId="0" borderId="31" xfId="0" applyNumberFormat="1" applyFont="1" applyBorder="1" applyAlignment="1">
      <alignment horizontal="left" vertical="center" wrapText="1" indent="1"/>
    </xf>
    <xf numFmtId="2" fontId="49" fillId="0" borderId="31" xfId="0" applyNumberFormat="1" applyFont="1" applyBorder="1" applyAlignment="1">
      <alignment horizontal="left" vertical="center" wrapText="1" indent="1"/>
    </xf>
    <xf numFmtId="2" fontId="0" fillId="0" borderId="31" xfId="0" applyNumberFormat="1" applyBorder="1" applyAlignment="1">
      <alignment horizontal="left" vertical="center" wrapText="1" indent="1"/>
    </xf>
    <xf numFmtId="2" fontId="0" fillId="0" borderId="32" xfId="0" applyNumberFormat="1" applyBorder="1" applyAlignment="1">
      <alignment horizontal="left" vertical="center" wrapText="1" indent="1"/>
    </xf>
    <xf numFmtId="2" fontId="2" fillId="0" borderId="33" xfId="0" applyNumberFormat="1" applyFont="1" applyBorder="1" applyAlignment="1">
      <alignment horizontal="left" vertical="center" wrapText="1" indent="1"/>
    </xf>
    <xf numFmtId="2" fontId="49" fillId="0" borderId="33" xfId="0" applyNumberFormat="1" applyFont="1" applyBorder="1" applyAlignment="1">
      <alignment horizontal="left" vertical="center" wrapText="1" indent="1"/>
    </xf>
    <xf numFmtId="2" fontId="0" fillId="0" borderId="33" xfId="0" applyNumberFormat="1" applyBorder="1" applyAlignment="1">
      <alignment horizontal="left" vertical="center" wrapText="1" indent="1"/>
    </xf>
    <xf numFmtId="2" fontId="0" fillId="0" borderId="34" xfId="0" applyNumberFormat="1" applyBorder="1" applyAlignment="1">
      <alignment horizontal="left" vertical="center" wrapText="1" indent="1"/>
    </xf>
    <xf numFmtId="0" fontId="0" fillId="0" borderId="35" xfId="0" applyFont="1" applyBorder="1" applyAlignment="1">
      <alignment horizontal="left" vertical="center" wrapText="1" indent="1"/>
    </xf>
    <xf numFmtId="0" fontId="50" fillId="0" borderId="0" xfId="0" applyFont="1" applyAlignment="1">
      <alignment horizontal="left" vertical="center" indent="1"/>
    </xf>
    <xf numFmtId="0" fontId="50" fillId="0" borderId="35" xfId="0" applyFont="1" applyBorder="1" applyAlignment="1">
      <alignment horizontal="left" vertical="center" wrapText="1" indent="1"/>
    </xf>
    <xf numFmtId="2" fontId="51" fillId="0" borderId="33" xfId="0" applyNumberFormat="1" applyFont="1" applyBorder="1" applyAlignment="1">
      <alignment horizontal="left" vertical="center" wrapText="1" indent="1"/>
    </xf>
    <xf numFmtId="2" fontId="50" fillId="0" borderId="33" xfId="0" applyNumberFormat="1" applyFont="1" applyBorder="1" applyAlignment="1">
      <alignment horizontal="left" vertical="center" wrapText="1" indent="1"/>
    </xf>
    <xf numFmtId="2" fontId="50" fillId="0" borderId="36" xfId="0" applyNumberFormat="1" applyFont="1" applyBorder="1" applyAlignment="1">
      <alignment horizontal="left" vertical="center" wrapText="1" indent="1"/>
    </xf>
    <xf numFmtId="0" fontId="50" fillId="0" borderId="37" xfId="0" applyFont="1" applyBorder="1" applyAlignment="1">
      <alignment horizontal="left" vertical="center" wrapText="1" indent="1"/>
    </xf>
    <xf numFmtId="2" fontId="51" fillId="0" borderId="38" xfId="0" applyNumberFormat="1" applyFont="1" applyBorder="1" applyAlignment="1">
      <alignment horizontal="left" vertical="center" wrapText="1" indent="1"/>
    </xf>
    <xf numFmtId="2" fontId="50" fillId="0" borderId="38" xfId="0" applyNumberFormat="1" applyFont="1" applyBorder="1" applyAlignment="1">
      <alignment horizontal="left" vertical="center" wrapText="1" indent="1"/>
    </xf>
    <xf numFmtId="2" fontId="50" fillId="0" borderId="39" xfId="0" applyNumberFormat="1" applyFont="1" applyBorder="1" applyAlignment="1">
      <alignment horizontal="left" vertical="center" wrapText="1" indent="1"/>
    </xf>
    <xf numFmtId="0" fontId="2" fillId="36" borderId="40" xfId="0" applyFont="1" applyFill="1" applyBorder="1" applyAlignment="1">
      <alignment horizontal="left" vertical="center" wrapText="1" indent="1"/>
    </xf>
    <xf numFmtId="2" fontId="0" fillId="37" borderId="41" xfId="0" applyNumberFormat="1" applyFill="1" applyBorder="1" applyAlignment="1">
      <alignment horizontal="left" vertical="center" wrapText="1" indent="1"/>
    </xf>
    <xf numFmtId="2" fontId="0" fillId="37" borderId="42" xfId="0" applyNumberFormat="1" applyFill="1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2" fontId="50" fillId="0" borderId="34" xfId="0" applyNumberFormat="1" applyFont="1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2" fontId="0" fillId="0" borderId="45" xfId="0" applyNumberFormat="1" applyBorder="1" applyAlignment="1">
      <alignment horizontal="left" vertical="center" wrapText="1" indent="1"/>
    </xf>
    <xf numFmtId="2" fontId="0" fillId="0" borderId="46" xfId="0" applyNumberFormat="1" applyBorder="1" applyAlignment="1">
      <alignment horizontal="left" vertical="center" wrapText="1" indent="1"/>
    </xf>
    <xf numFmtId="0" fontId="4" fillId="36" borderId="4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2" fontId="52" fillId="0" borderId="31" xfId="0" applyNumberFormat="1" applyFont="1" applyBorder="1" applyAlignment="1">
      <alignment horizontal="left" vertical="center" wrapText="1" indent="1"/>
    </xf>
    <xf numFmtId="2" fontId="52" fillId="0" borderId="33" xfId="0" applyNumberFormat="1" applyFont="1" applyBorder="1" applyAlignment="1">
      <alignment horizontal="left" vertical="center" wrapText="1" indent="1"/>
    </xf>
    <xf numFmtId="2" fontId="53" fillId="0" borderId="33" xfId="0" applyNumberFormat="1" applyFont="1" applyBorder="1" applyAlignment="1">
      <alignment horizontal="left" vertical="center" wrapText="1" indent="1"/>
    </xf>
    <xf numFmtId="2" fontId="2" fillId="0" borderId="45" xfId="0" applyNumberFormat="1" applyFont="1" applyBorder="1" applyAlignment="1">
      <alignment horizontal="left" vertical="center" wrapText="1" indent="1"/>
    </xf>
    <xf numFmtId="2" fontId="53" fillId="0" borderId="31" xfId="0" applyNumberFormat="1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4" fillId="37" borderId="40" xfId="0" applyFont="1" applyFill="1" applyBorder="1" applyAlignment="1">
      <alignment horizontal="left" vertical="center" wrapText="1" indent="1"/>
    </xf>
    <xf numFmtId="0" fontId="2" fillId="0" borderId="44" xfId="0" applyFont="1" applyBorder="1" applyAlignment="1">
      <alignment horizontal="left" vertical="center" wrapText="1" indent="1"/>
    </xf>
    <xf numFmtId="0" fontId="0" fillId="35" borderId="35" xfId="0" applyFont="1" applyFill="1" applyBorder="1" applyAlignment="1">
      <alignment horizontal="left" vertical="center" wrapText="1" indent="1"/>
    </xf>
    <xf numFmtId="0" fontId="0" fillId="35" borderId="33" xfId="0" applyFill="1" applyBorder="1" applyAlignment="1">
      <alignment horizontal="left" vertical="center" wrapText="1" indent="1"/>
    </xf>
    <xf numFmtId="0" fontId="0" fillId="35" borderId="34" xfId="0" applyFill="1" applyBorder="1" applyAlignment="1">
      <alignment horizontal="left" vertical="center" wrapText="1" indent="1"/>
    </xf>
    <xf numFmtId="0" fontId="0" fillId="35" borderId="33" xfId="0" applyFont="1" applyFill="1" applyBorder="1" applyAlignment="1">
      <alignment horizontal="left" vertical="center" wrapText="1" indent="1"/>
    </xf>
    <xf numFmtId="0" fontId="0" fillId="35" borderId="37" xfId="0" applyFill="1" applyBorder="1" applyAlignment="1">
      <alignment horizontal="left" vertical="center" wrapText="1" indent="1"/>
    </xf>
    <xf numFmtId="0" fontId="0" fillId="35" borderId="38" xfId="0" applyFill="1" applyBorder="1" applyAlignment="1">
      <alignment horizontal="left" vertical="center" wrapText="1" indent="1"/>
    </xf>
    <xf numFmtId="0" fontId="0" fillId="35" borderId="39" xfId="0" applyFill="1" applyBorder="1" applyAlignment="1">
      <alignment horizontal="left" vertical="center" wrapText="1" indent="1"/>
    </xf>
    <xf numFmtId="2" fontId="2" fillId="0" borderId="43" xfId="0" applyNumberFormat="1" applyFont="1" applyBorder="1" applyAlignment="1">
      <alignment horizontal="left" vertical="center" wrapText="1" indent="1"/>
    </xf>
    <xf numFmtId="0" fontId="0" fillId="0" borderId="43" xfId="0" applyFont="1" applyBorder="1" applyAlignment="1">
      <alignment horizontal="left" vertical="center" wrapText="1" indent="1"/>
    </xf>
    <xf numFmtId="0" fontId="0" fillId="0" borderId="37" xfId="0" applyFont="1" applyBorder="1" applyAlignment="1">
      <alignment horizontal="left" vertical="center" wrapText="1" indent="1"/>
    </xf>
    <xf numFmtId="2" fontId="2" fillId="0" borderId="38" xfId="0" applyNumberFormat="1" applyFont="1" applyBorder="1" applyAlignment="1">
      <alignment horizontal="left" vertical="center" wrapText="1" indent="1"/>
    </xf>
    <xf numFmtId="2" fontId="52" fillId="0" borderId="38" xfId="0" applyNumberFormat="1" applyFont="1" applyBorder="1" applyAlignment="1">
      <alignment horizontal="left" vertical="center" wrapText="1" indent="1"/>
    </xf>
    <xf numFmtId="2" fontId="0" fillId="0" borderId="38" xfId="0" applyNumberFormat="1" applyBorder="1" applyAlignment="1">
      <alignment horizontal="left" vertical="center" wrapText="1" indent="1"/>
    </xf>
    <xf numFmtId="2" fontId="0" fillId="0" borderId="47" xfId="0" applyNumberFormat="1" applyBorder="1" applyAlignment="1">
      <alignment horizontal="left" vertical="center" wrapText="1" indent="1"/>
    </xf>
    <xf numFmtId="2" fontId="10" fillId="38" borderId="48" xfId="0" applyNumberFormat="1" applyFont="1" applyFill="1" applyBorder="1" applyAlignment="1">
      <alignment horizontal="center" vertical="center" wrapText="1"/>
    </xf>
    <xf numFmtId="2" fontId="2" fillId="37" borderId="49" xfId="0" applyNumberFormat="1" applyFont="1" applyFill="1" applyBorder="1" applyAlignment="1">
      <alignment horizontal="center" vertical="center"/>
    </xf>
    <xf numFmtId="2" fontId="2" fillId="38" borderId="50" xfId="0" applyNumberFormat="1" applyFont="1" applyFill="1" applyBorder="1" applyAlignment="1">
      <alignment horizontal="center" vertical="center"/>
    </xf>
    <xf numFmtId="2" fontId="2" fillId="38" borderId="51" xfId="0" applyNumberFormat="1" applyFont="1" applyFill="1" applyBorder="1" applyAlignment="1">
      <alignment horizontal="center" vertical="center"/>
    </xf>
    <xf numFmtId="2" fontId="51" fillId="38" borderId="51" xfId="0" applyNumberFormat="1" applyFont="1" applyFill="1" applyBorder="1" applyAlignment="1">
      <alignment horizontal="center" vertical="center"/>
    </xf>
    <xf numFmtId="2" fontId="51" fillId="38" borderId="52" xfId="0" applyNumberFormat="1" applyFont="1" applyFill="1" applyBorder="1" applyAlignment="1">
      <alignment horizontal="center" vertical="center"/>
    </xf>
    <xf numFmtId="2" fontId="2" fillId="37" borderId="53" xfId="0" applyNumberFormat="1" applyFont="1" applyFill="1" applyBorder="1" applyAlignment="1">
      <alignment horizontal="center" vertical="center"/>
    </xf>
    <xf numFmtId="2" fontId="2" fillId="38" borderId="54" xfId="0" applyNumberFormat="1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 vertical="center" wrapText="1"/>
    </xf>
    <xf numFmtId="2" fontId="2" fillId="38" borderId="52" xfId="0" applyNumberFormat="1" applyFont="1" applyFill="1" applyBorder="1" applyAlignment="1">
      <alignment horizontal="center" vertical="center"/>
    </xf>
    <xf numFmtId="2" fontId="2" fillId="37" borderId="55" xfId="0" applyNumberFormat="1" applyFont="1" applyFill="1" applyBorder="1" applyAlignment="1">
      <alignment horizontal="center" vertical="center"/>
    </xf>
    <xf numFmtId="2" fontId="2" fillId="38" borderId="56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35" borderId="28" xfId="0" applyFill="1" applyBorder="1" applyAlignment="1">
      <alignment horizontal="left" vertical="center" wrapText="1" indent="1"/>
    </xf>
    <xf numFmtId="0" fontId="0" fillId="35" borderId="29" xfId="0" applyFill="1" applyBorder="1" applyAlignment="1">
      <alignment horizontal="left" vertical="center" wrapText="1" indent="1"/>
    </xf>
    <xf numFmtId="0" fontId="0" fillId="35" borderId="57" xfId="0" applyFill="1" applyBorder="1" applyAlignment="1">
      <alignment horizontal="left" vertical="center" wrapText="1" indent="1"/>
    </xf>
    <xf numFmtId="0" fontId="2" fillId="38" borderId="55" xfId="0" applyFont="1" applyFill="1" applyBorder="1" applyAlignment="1">
      <alignment horizontal="center" vertical="center" wrapText="1"/>
    </xf>
    <xf numFmtId="2" fontId="2" fillId="38" borderId="55" xfId="0" applyNumberFormat="1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left" vertical="center" wrapText="1" indent="2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123825</xdr:rowOff>
    </xdr:from>
    <xdr:to>
      <xdr:col>6</xdr:col>
      <xdr:colOff>323850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71475"/>
          <a:ext cx="2428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</xdr:row>
      <xdr:rowOff>19050</xdr:rowOff>
    </xdr:from>
    <xdr:to>
      <xdr:col>14</xdr:col>
      <xdr:colOff>285750</xdr:colOff>
      <xdr:row>20</xdr:row>
      <xdr:rowOff>123825</xdr:rowOff>
    </xdr:to>
    <xdr:pic>
      <xdr:nvPicPr>
        <xdr:cNvPr id="2" name="Picture 2" descr="PCS TABLE NOT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572000"/>
          <a:ext cx="5629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38100</xdr:rowOff>
    </xdr:from>
    <xdr:to>
      <xdr:col>11</xdr:col>
      <xdr:colOff>333375</xdr:colOff>
      <xdr:row>2</xdr:row>
      <xdr:rowOff>342900</xdr:rowOff>
    </xdr:to>
    <xdr:pic>
      <xdr:nvPicPr>
        <xdr:cNvPr id="3" name="Picture 3" descr="PCS TABLE TORQUE VALU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762000"/>
          <a:ext cx="442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5"/>
  <sheetViews>
    <sheetView showGridLines="0" tabSelected="1" zoomScale="90" zoomScaleNormal="90" zoomScalePageLayoutView="0" workbookViewId="0" topLeftCell="A1">
      <pane ySplit="1" topLeftCell="A155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20.8515625" style="0" hidden="1" customWidth="1"/>
    <col min="2" max="2" width="76.00390625" style="2" customWidth="1"/>
    <col min="3" max="3" width="8.28125" style="1" hidden="1" customWidth="1"/>
    <col min="4" max="4" width="10.421875" style="1" hidden="1" customWidth="1"/>
    <col min="5" max="5" width="10.57421875" style="1" hidden="1" customWidth="1"/>
    <col min="6" max="6" width="13.28125" style="1" hidden="1" customWidth="1"/>
    <col min="7" max="7" width="12.28125" style="1" hidden="1" customWidth="1"/>
    <col min="8" max="8" width="10.421875" style="1" hidden="1" customWidth="1"/>
    <col min="9" max="10" width="14.7109375" style="132" customWidth="1"/>
    <col min="11" max="11" width="12.140625" style="3" hidden="1" customWidth="1"/>
    <col min="12" max="12" width="14.00390625" style="6" hidden="1" customWidth="1"/>
    <col min="13" max="13" width="9.140625" style="3" hidden="1" customWidth="1"/>
    <col min="14" max="14" width="18.00390625" style="52" customWidth="1"/>
  </cols>
  <sheetData>
    <row r="1" spans="2:21" ht="97.5" customHeight="1" thickBot="1" thickTop="1">
      <c r="B1" s="58" t="s">
        <v>273</v>
      </c>
      <c r="C1" s="56" t="s">
        <v>0</v>
      </c>
      <c r="D1" s="56" t="s">
        <v>1</v>
      </c>
      <c r="E1" s="56" t="s">
        <v>44</v>
      </c>
      <c r="F1" s="57" t="s">
        <v>133</v>
      </c>
      <c r="G1" s="57" t="s">
        <v>268</v>
      </c>
      <c r="H1" s="59" t="s">
        <v>267</v>
      </c>
      <c r="I1" s="119" t="s">
        <v>266</v>
      </c>
      <c r="J1" s="119" t="s">
        <v>43</v>
      </c>
      <c r="K1" s="4" t="s">
        <v>135</v>
      </c>
      <c r="L1" s="5" t="s">
        <v>46</v>
      </c>
      <c r="M1" s="4" t="s">
        <v>65</v>
      </c>
      <c r="N1" s="53"/>
      <c r="O1" s="54"/>
      <c r="P1" s="54"/>
      <c r="Q1" s="54"/>
      <c r="R1" s="54"/>
      <c r="S1" s="54"/>
      <c r="T1" s="54"/>
      <c r="U1" s="54"/>
    </row>
    <row r="2" spans="2:21" s="60" customFormat="1" ht="19.5" customHeight="1">
      <c r="B2" s="61" t="s">
        <v>29</v>
      </c>
      <c r="C2" s="62"/>
      <c r="D2" s="62"/>
      <c r="E2" s="62"/>
      <c r="F2" s="62"/>
      <c r="G2" s="62"/>
      <c r="H2" s="63"/>
      <c r="I2" s="120"/>
      <c r="J2" s="120"/>
      <c r="K2" s="64"/>
      <c r="L2" s="65"/>
      <c r="M2" s="64"/>
      <c r="N2" s="66"/>
      <c r="O2" s="67"/>
      <c r="P2" s="67"/>
      <c r="Q2" s="67"/>
      <c r="R2" s="67"/>
      <c r="S2" s="67"/>
      <c r="T2" s="67"/>
      <c r="U2" s="67"/>
    </row>
    <row r="3" spans="1:21" s="60" customFormat="1" ht="19.5" customHeight="1">
      <c r="A3" s="60" t="s">
        <v>138</v>
      </c>
      <c r="B3" s="113" t="s">
        <v>104</v>
      </c>
      <c r="C3" s="68">
        <v>80</v>
      </c>
      <c r="D3" s="69">
        <v>65</v>
      </c>
      <c r="E3" s="70">
        <v>85</v>
      </c>
      <c r="F3" s="68">
        <v>55</v>
      </c>
      <c r="G3" s="70">
        <f aca="true" t="shared" si="0" ref="G3:G107">(D3+E3)*1.07</f>
        <v>160.5</v>
      </c>
      <c r="H3" s="71">
        <f aca="true" t="shared" si="1" ref="H3:H106">(D3+F3)*1.07</f>
        <v>128.4</v>
      </c>
      <c r="I3" s="121">
        <f>((C3+E3)*1.25)/1.59</f>
        <v>129.71698113207546</v>
      </c>
      <c r="J3" s="121">
        <f>((C3+F3)*1.25)/1.59</f>
        <v>106.1320754716981</v>
      </c>
      <c r="K3" s="64">
        <f>(((C3*0.8)+F3)*1.23)/1.55</f>
        <v>94.43225806451613</v>
      </c>
      <c r="L3" s="65">
        <f>((C3+E3)*1.23)/1.55</f>
        <v>130.93548387096774</v>
      </c>
      <c r="M3" s="64">
        <f>(((C3*0.9)+E3)*1.2)/1.75</f>
        <v>107.65714285714286</v>
      </c>
      <c r="N3" s="66"/>
      <c r="O3" s="67"/>
      <c r="P3" s="67"/>
      <c r="Q3" s="67"/>
      <c r="R3" s="67"/>
      <c r="S3" s="67"/>
      <c r="T3" s="67"/>
      <c r="U3" s="67"/>
    </row>
    <row r="4" spans="1:21" s="60" customFormat="1" ht="19.5" customHeight="1">
      <c r="A4" s="60" t="s">
        <v>139</v>
      </c>
      <c r="B4" s="76" t="s">
        <v>105</v>
      </c>
      <c r="C4" s="72">
        <v>119</v>
      </c>
      <c r="D4" s="73">
        <v>95</v>
      </c>
      <c r="E4" s="74">
        <v>85</v>
      </c>
      <c r="F4" s="72">
        <v>40</v>
      </c>
      <c r="G4" s="74">
        <f t="shared" si="0"/>
        <v>192.60000000000002</v>
      </c>
      <c r="H4" s="75">
        <f t="shared" si="1"/>
        <v>144.45000000000002</v>
      </c>
      <c r="I4" s="122">
        <f>((C4+E4)*1.25)/1.59</f>
        <v>160.37735849056602</v>
      </c>
      <c r="J4" s="122">
        <f>((C4+F4)*1.25)/1.59</f>
        <v>125</v>
      </c>
      <c r="K4" s="64">
        <f aca="true" t="shared" si="2" ref="K4:K79">(((C4*0.8)+F4)*1.23)/1.55</f>
        <v>107.28774193548387</v>
      </c>
      <c r="L4" s="65">
        <f aca="true" t="shared" si="3" ref="L4:L79">((C4+E4)*1.23)/1.55</f>
        <v>161.88387096774193</v>
      </c>
      <c r="M4" s="64">
        <f aca="true" t="shared" si="4" ref="M4:M80">(((C4*0.9)+E4)*1.2)/1.75</f>
        <v>131.7257142857143</v>
      </c>
      <c r="N4" s="66"/>
      <c r="O4" s="67"/>
      <c r="P4" s="67"/>
      <c r="Q4" s="67"/>
      <c r="R4" s="67"/>
      <c r="S4" s="67"/>
      <c r="T4" s="67"/>
      <c r="U4" s="67"/>
    </row>
    <row r="5" spans="2:21" s="60" customFormat="1" ht="19.5" customHeight="1">
      <c r="B5" s="76" t="s">
        <v>109</v>
      </c>
      <c r="C5" s="72">
        <v>85</v>
      </c>
      <c r="D5" s="72">
        <v>55</v>
      </c>
      <c r="E5" s="74">
        <v>85</v>
      </c>
      <c r="F5" s="72">
        <v>30</v>
      </c>
      <c r="G5" s="74">
        <f t="shared" si="0"/>
        <v>149.8</v>
      </c>
      <c r="H5" s="75">
        <f t="shared" si="1"/>
        <v>90.95</v>
      </c>
      <c r="I5" s="122">
        <f>((C5+E5)*1.25)/1.59</f>
        <v>133.64779874213835</v>
      </c>
      <c r="J5" s="122">
        <f>((C5+F5)*1.25)/1.59</f>
        <v>90.40880503144653</v>
      </c>
      <c r="K5" s="64">
        <f t="shared" si="2"/>
        <v>77.76774193548387</v>
      </c>
      <c r="L5" s="65">
        <f t="shared" si="3"/>
        <v>134.90322580645162</v>
      </c>
      <c r="M5" s="64">
        <f t="shared" si="4"/>
        <v>110.74285714285713</v>
      </c>
      <c r="N5" s="66"/>
      <c r="O5" s="67"/>
      <c r="P5" s="67"/>
      <c r="Q5" s="67"/>
      <c r="R5" s="67"/>
      <c r="S5" s="67"/>
      <c r="T5" s="67"/>
      <c r="U5" s="67"/>
    </row>
    <row r="6" spans="2:21" s="60" customFormat="1" ht="19.5" customHeight="1">
      <c r="B6" s="76" t="s">
        <v>110</v>
      </c>
      <c r="C6" s="72">
        <v>110</v>
      </c>
      <c r="D6" s="74">
        <v>70</v>
      </c>
      <c r="E6" s="74">
        <v>85</v>
      </c>
      <c r="F6" s="72">
        <v>30</v>
      </c>
      <c r="G6" s="74">
        <f t="shared" si="0"/>
        <v>165.85000000000002</v>
      </c>
      <c r="H6" s="75">
        <f t="shared" si="1"/>
        <v>107</v>
      </c>
      <c r="I6" s="122">
        <f>((C6+E6)*1.25)/1.59</f>
        <v>153.30188679245282</v>
      </c>
      <c r="J6" s="122">
        <f>((C6+F6)*1.25)/1.59</f>
        <v>110.062893081761</v>
      </c>
      <c r="K6" s="64">
        <f t="shared" si="2"/>
        <v>93.63870967741934</v>
      </c>
      <c r="L6" s="65">
        <f t="shared" si="3"/>
        <v>154.74193548387095</v>
      </c>
      <c r="M6" s="64">
        <f t="shared" si="4"/>
        <v>126.17142857142856</v>
      </c>
      <c r="N6" s="66"/>
      <c r="O6" s="67"/>
      <c r="P6" s="67"/>
      <c r="Q6" s="67"/>
      <c r="R6" s="67"/>
      <c r="S6" s="67"/>
      <c r="T6" s="67"/>
      <c r="U6" s="67"/>
    </row>
    <row r="7" spans="1:21" s="60" customFormat="1" ht="19.5" customHeight="1">
      <c r="A7" s="77" t="s">
        <v>140</v>
      </c>
      <c r="B7" s="78" t="s">
        <v>141</v>
      </c>
      <c r="C7" s="79">
        <v>20</v>
      </c>
      <c r="D7" s="80">
        <v>16</v>
      </c>
      <c r="E7" s="80">
        <v>85</v>
      </c>
      <c r="F7" s="79">
        <v>55</v>
      </c>
      <c r="G7" s="80">
        <f t="shared" si="0"/>
        <v>108.07000000000001</v>
      </c>
      <c r="H7" s="81">
        <f t="shared" si="1"/>
        <v>75.97</v>
      </c>
      <c r="I7" s="123">
        <f>((C7+E7)*1.25)/1.59</f>
        <v>82.54716981132076</v>
      </c>
      <c r="J7" s="123">
        <f>((C7+F7)*1.25)/1.59</f>
        <v>58.96226415094339</v>
      </c>
      <c r="K7" s="64">
        <f t="shared" si="2"/>
        <v>56.34193548387096</v>
      </c>
      <c r="L7" s="65">
        <f t="shared" si="3"/>
        <v>83.3225806451613</v>
      </c>
      <c r="M7" s="64">
        <f t="shared" si="4"/>
        <v>70.62857142857142</v>
      </c>
      <c r="N7" s="66"/>
      <c r="O7" s="67"/>
      <c r="P7" s="67"/>
      <c r="Q7" s="67"/>
      <c r="R7" s="67"/>
      <c r="S7" s="67"/>
      <c r="T7" s="67"/>
      <c r="U7" s="67"/>
    </row>
    <row r="8" spans="1:21" s="60" customFormat="1" ht="19.5" customHeight="1">
      <c r="A8" s="77"/>
      <c r="B8" s="82"/>
      <c r="C8" s="83"/>
      <c r="D8" s="84"/>
      <c r="E8" s="84"/>
      <c r="F8" s="83"/>
      <c r="G8" s="84"/>
      <c r="H8" s="85"/>
      <c r="I8" s="124"/>
      <c r="J8" s="124"/>
      <c r="K8" s="64"/>
      <c r="L8" s="65"/>
      <c r="M8" s="64"/>
      <c r="N8" s="66"/>
      <c r="O8" s="67"/>
      <c r="P8" s="67"/>
      <c r="Q8" s="67"/>
      <c r="R8" s="67"/>
      <c r="S8" s="67"/>
      <c r="T8" s="67"/>
      <c r="U8" s="67"/>
    </row>
    <row r="9" spans="2:21" s="60" customFormat="1" ht="19.5" customHeight="1">
      <c r="B9" s="86" t="s">
        <v>2</v>
      </c>
      <c r="C9" s="87"/>
      <c r="D9" s="87"/>
      <c r="E9" s="87"/>
      <c r="F9" s="87"/>
      <c r="G9" s="87"/>
      <c r="H9" s="88"/>
      <c r="I9" s="125"/>
      <c r="J9" s="125"/>
      <c r="K9" s="64">
        <f t="shared" si="2"/>
        <v>0</v>
      </c>
      <c r="L9" s="65">
        <f t="shared" si="3"/>
        <v>0</v>
      </c>
      <c r="M9" s="64">
        <f t="shared" si="4"/>
        <v>0</v>
      </c>
      <c r="N9" s="66"/>
      <c r="O9" s="67"/>
      <c r="P9" s="67"/>
      <c r="Q9" s="67"/>
      <c r="R9" s="67"/>
      <c r="S9" s="67"/>
      <c r="T9" s="67"/>
      <c r="U9" s="67"/>
    </row>
    <row r="10" spans="2:21" s="60" customFormat="1" ht="19.5" customHeight="1">
      <c r="B10" s="89" t="s">
        <v>3</v>
      </c>
      <c r="C10" s="68">
        <v>595</v>
      </c>
      <c r="D10" s="70">
        <v>430</v>
      </c>
      <c r="E10" s="70">
        <v>200</v>
      </c>
      <c r="F10" s="70">
        <v>110</v>
      </c>
      <c r="G10" s="70">
        <f t="shared" si="0"/>
        <v>674.1</v>
      </c>
      <c r="H10" s="71">
        <f t="shared" si="1"/>
        <v>577.8000000000001</v>
      </c>
      <c r="I10" s="121">
        <f aca="true" t="shared" si="5" ref="I10:I24">((C10+E10)*1.25)/1.59</f>
        <v>625</v>
      </c>
      <c r="J10" s="121">
        <f aca="true" t="shared" si="6" ref="J10:J24">((C10+F10)*1.25)/1.59</f>
        <v>554.2452830188679</v>
      </c>
      <c r="K10" s="64">
        <f t="shared" si="2"/>
        <v>465.01935483870966</v>
      </c>
      <c r="L10" s="65">
        <f t="shared" si="3"/>
        <v>630.8709677419355</v>
      </c>
      <c r="M10" s="64">
        <f t="shared" si="4"/>
        <v>504.34285714285716</v>
      </c>
      <c r="N10" s="66"/>
      <c r="O10" s="67"/>
      <c r="P10" s="67"/>
      <c r="Q10" s="67"/>
      <c r="R10" s="67"/>
      <c r="S10" s="67"/>
      <c r="T10" s="67"/>
      <c r="U10" s="67"/>
    </row>
    <row r="11" spans="2:21" s="60" customFormat="1" ht="19.5" customHeight="1">
      <c r="B11" s="90" t="s">
        <v>4</v>
      </c>
      <c r="C11" s="74">
        <v>595</v>
      </c>
      <c r="D11" s="74">
        <v>430</v>
      </c>
      <c r="E11" s="74">
        <v>200</v>
      </c>
      <c r="F11" s="74">
        <v>110</v>
      </c>
      <c r="G11" s="74">
        <f t="shared" si="0"/>
        <v>674.1</v>
      </c>
      <c r="H11" s="75">
        <f t="shared" si="1"/>
        <v>577.8000000000001</v>
      </c>
      <c r="I11" s="122">
        <f t="shared" si="5"/>
        <v>625</v>
      </c>
      <c r="J11" s="122">
        <f t="shared" si="6"/>
        <v>554.2452830188679</v>
      </c>
      <c r="K11" s="64">
        <f t="shared" si="2"/>
        <v>465.01935483870966</v>
      </c>
      <c r="L11" s="65">
        <f t="shared" si="3"/>
        <v>630.8709677419355</v>
      </c>
      <c r="M11" s="64">
        <f t="shared" si="4"/>
        <v>504.34285714285716</v>
      </c>
      <c r="N11" s="66"/>
      <c r="O11" s="67"/>
      <c r="P11" s="67"/>
      <c r="Q11" s="67"/>
      <c r="R11" s="67"/>
      <c r="S11" s="67"/>
      <c r="T11" s="67"/>
      <c r="U11" s="67"/>
    </row>
    <row r="12" spans="2:21" s="60" customFormat="1" ht="19.5" customHeight="1">
      <c r="B12" s="90" t="s">
        <v>5</v>
      </c>
      <c r="C12" s="74">
        <v>595</v>
      </c>
      <c r="D12" s="74">
        <v>430</v>
      </c>
      <c r="E12" s="74">
        <v>200</v>
      </c>
      <c r="F12" s="74">
        <v>110</v>
      </c>
      <c r="G12" s="74">
        <f t="shared" si="0"/>
        <v>674.1</v>
      </c>
      <c r="H12" s="75">
        <f t="shared" si="1"/>
        <v>577.8000000000001</v>
      </c>
      <c r="I12" s="122">
        <f t="shared" si="5"/>
        <v>625</v>
      </c>
      <c r="J12" s="122">
        <f t="shared" si="6"/>
        <v>554.2452830188679</v>
      </c>
      <c r="K12" s="64">
        <f t="shared" si="2"/>
        <v>465.01935483870966</v>
      </c>
      <c r="L12" s="65">
        <f t="shared" si="3"/>
        <v>630.8709677419355</v>
      </c>
      <c r="M12" s="64">
        <f t="shared" si="4"/>
        <v>504.34285714285716</v>
      </c>
      <c r="N12" s="66"/>
      <c r="O12" s="67"/>
      <c r="P12" s="67"/>
      <c r="Q12" s="67"/>
      <c r="R12" s="67"/>
      <c r="S12" s="67"/>
      <c r="T12" s="67"/>
      <c r="U12" s="67"/>
    </row>
    <row r="13" spans="2:21" s="60" customFormat="1" ht="19.5" customHeight="1">
      <c r="B13" s="90" t="s">
        <v>6</v>
      </c>
      <c r="C13" s="74">
        <v>595</v>
      </c>
      <c r="D13" s="74">
        <v>430</v>
      </c>
      <c r="E13" s="74">
        <v>200</v>
      </c>
      <c r="F13" s="74">
        <v>110</v>
      </c>
      <c r="G13" s="74">
        <f t="shared" si="0"/>
        <v>674.1</v>
      </c>
      <c r="H13" s="75">
        <f t="shared" si="1"/>
        <v>577.8000000000001</v>
      </c>
      <c r="I13" s="122">
        <f t="shared" si="5"/>
        <v>625</v>
      </c>
      <c r="J13" s="122">
        <f t="shared" si="6"/>
        <v>554.2452830188679</v>
      </c>
      <c r="K13" s="64">
        <f t="shared" si="2"/>
        <v>465.01935483870966</v>
      </c>
      <c r="L13" s="65">
        <f t="shared" si="3"/>
        <v>630.8709677419355</v>
      </c>
      <c r="M13" s="64">
        <f t="shared" si="4"/>
        <v>504.34285714285716</v>
      </c>
      <c r="N13" s="66"/>
      <c r="O13" s="67"/>
      <c r="P13" s="67"/>
      <c r="Q13" s="67"/>
      <c r="R13" s="67"/>
      <c r="S13" s="67"/>
      <c r="T13" s="67"/>
      <c r="U13" s="67"/>
    </row>
    <row r="14" spans="2:21" s="60" customFormat="1" ht="19.5" customHeight="1">
      <c r="B14" s="90" t="s">
        <v>7</v>
      </c>
      <c r="C14" s="74">
        <v>895</v>
      </c>
      <c r="D14" s="74">
        <v>675</v>
      </c>
      <c r="E14" s="74">
        <v>200</v>
      </c>
      <c r="F14" s="74">
        <v>110</v>
      </c>
      <c r="G14" s="74">
        <f t="shared" si="0"/>
        <v>936.25</v>
      </c>
      <c r="H14" s="75">
        <f t="shared" si="1"/>
        <v>839.95</v>
      </c>
      <c r="I14" s="122">
        <f t="shared" si="5"/>
        <v>860.8490566037735</v>
      </c>
      <c r="J14" s="122">
        <f t="shared" si="6"/>
        <v>790.0943396226414</v>
      </c>
      <c r="K14" s="64">
        <f t="shared" si="2"/>
        <v>655.4709677419355</v>
      </c>
      <c r="L14" s="65">
        <f t="shared" si="3"/>
        <v>868.9354838709677</v>
      </c>
      <c r="M14" s="64">
        <f t="shared" si="4"/>
        <v>689.4857142857143</v>
      </c>
      <c r="N14" s="66"/>
      <c r="O14" s="67"/>
      <c r="P14" s="67"/>
      <c r="Q14" s="67"/>
      <c r="R14" s="67"/>
      <c r="S14" s="67"/>
      <c r="T14" s="67"/>
      <c r="U14" s="67"/>
    </row>
    <row r="15" spans="2:21" s="60" customFormat="1" ht="19.5" customHeight="1">
      <c r="B15" s="90" t="s">
        <v>8</v>
      </c>
      <c r="C15" s="74">
        <v>895</v>
      </c>
      <c r="D15" s="74">
        <v>675</v>
      </c>
      <c r="E15" s="74">
        <v>200</v>
      </c>
      <c r="F15" s="74">
        <v>110</v>
      </c>
      <c r="G15" s="74">
        <f t="shared" si="0"/>
        <v>936.25</v>
      </c>
      <c r="H15" s="75">
        <f t="shared" si="1"/>
        <v>839.95</v>
      </c>
      <c r="I15" s="122">
        <f t="shared" si="5"/>
        <v>860.8490566037735</v>
      </c>
      <c r="J15" s="122">
        <f t="shared" si="6"/>
        <v>790.0943396226414</v>
      </c>
      <c r="K15" s="64">
        <f t="shared" si="2"/>
        <v>655.4709677419355</v>
      </c>
      <c r="L15" s="65">
        <f t="shared" si="3"/>
        <v>868.9354838709677</v>
      </c>
      <c r="M15" s="64">
        <f t="shared" si="4"/>
        <v>689.4857142857143</v>
      </c>
      <c r="N15" s="66"/>
      <c r="O15" s="67"/>
      <c r="P15" s="67"/>
      <c r="Q15" s="67"/>
      <c r="R15" s="67"/>
      <c r="S15" s="67"/>
      <c r="T15" s="67"/>
      <c r="U15" s="67"/>
    </row>
    <row r="16" spans="2:21" s="60" customFormat="1" ht="19.5" customHeight="1">
      <c r="B16" s="90" t="s">
        <v>9</v>
      </c>
      <c r="C16" s="74">
        <v>595</v>
      </c>
      <c r="D16" s="74">
        <v>430</v>
      </c>
      <c r="E16" s="74">
        <v>200</v>
      </c>
      <c r="F16" s="74">
        <v>110</v>
      </c>
      <c r="G16" s="74">
        <f t="shared" si="0"/>
        <v>674.1</v>
      </c>
      <c r="H16" s="75">
        <f t="shared" si="1"/>
        <v>577.8000000000001</v>
      </c>
      <c r="I16" s="122">
        <f t="shared" si="5"/>
        <v>625</v>
      </c>
      <c r="J16" s="122">
        <f t="shared" si="6"/>
        <v>554.2452830188679</v>
      </c>
      <c r="K16" s="64">
        <f t="shared" si="2"/>
        <v>465.01935483870966</v>
      </c>
      <c r="L16" s="65">
        <f t="shared" si="3"/>
        <v>630.8709677419355</v>
      </c>
      <c r="M16" s="64">
        <f t="shared" si="4"/>
        <v>504.34285714285716</v>
      </c>
      <c r="N16" s="66"/>
      <c r="O16" s="67"/>
      <c r="P16" s="67"/>
      <c r="Q16" s="67"/>
      <c r="R16" s="67"/>
      <c r="S16" s="67"/>
      <c r="T16" s="67"/>
      <c r="U16" s="67"/>
    </row>
    <row r="17" spans="2:21" s="60" customFormat="1" ht="19.5" customHeight="1">
      <c r="B17" s="90" t="s">
        <v>10</v>
      </c>
      <c r="C17" s="74">
        <v>295</v>
      </c>
      <c r="D17" s="74">
        <v>195</v>
      </c>
      <c r="E17" s="74">
        <v>120</v>
      </c>
      <c r="F17" s="74">
        <v>60</v>
      </c>
      <c r="G17" s="74">
        <f t="shared" si="0"/>
        <v>337.05</v>
      </c>
      <c r="H17" s="75">
        <f t="shared" si="1"/>
        <v>272.85</v>
      </c>
      <c r="I17" s="122">
        <f t="shared" si="5"/>
        <v>326.2578616352201</v>
      </c>
      <c r="J17" s="122">
        <f t="shared" si="6"/>
        <v>279.0880503144654</v>
      </c>
      <c r="K17" s="64">
        <f t="shared" si="2"/>
        <v>234.89032258064515</v>
      </c>
      <c r="L17" s="65">
        <f t="shared" si="3"/>
        <v>329.3225806451613</v>
      </c>
      <c r="M17" s="64">
        <f t="shared" si="4"/>
        <v>264.3428571428571</v>
      </c>
      <c r="N17" s="66"/>
      <c r="O17" s="67"/>
      <c r="P17" s="67"/>
      <c r="Q17" s="67"/>
      <c r="R17" s="67"/>
      <c r="S17" s="67"/>
      <c r="T17" s="67"/>
      <c r="U17" s="67"/>
    </row>
    <row r="18" spans="2:21" s="60" customFormat="1" ht="19.5" customHeight="1">
      <c r="B18" s="90" t="s">
        <v>12</v>
      </c>
      <c r="C18" s="74">
        <v>295</v>
      </c>
      <c r="D18" s="74">
        <v>195</v>
      </c>
      <c r="E18" s="74">
        <v>120</v>
      </c>
      <c r="F18" s="74">
        <v>60</v>
      </c>
      <c r="G18" s="74">
        <f t="shared" si="0"/>
        <v>337.05</v>
      </c>
      <c r="H18" s="75">
        <f t="shared" si="1"/>
        <v>272.85</v>
      </c>
      <c r="I18" s="122">
        <f t="shared" si="5"/>
        <v>326.2578616352201</v>
      </c>
      <c r="J18" s="122">
        <f t="shared" si="6"/>
        <v>279.0880503144654</v>
      </c>
      <c r="K18" s="64">
        <f t="shared" si="2"/>
        <v>234.89032258064515</v>
      </c>
      <c r="L18" s="65">
        <f t="shared" si="3"/>
        <v>329.3225806451613</v>
      </c>
      <c r="M18" s="64">
        <f t="shared" si="4"/>
        <v>264.3428571428571</v>
      </c>
      <c r="N18" s="66"/>
      <c r="O18" s="67"/>
      <c r="P18" s="67"/>
      <c r="Q18" s="67"/>
      <c r="R18" s="67"/>
      <c r="S18" s="67"/>
      <c r="T18" s="67"/>
      <c r="U18" s="67"/>
    </row>
    <row r="19" spans="2:21" s="60" customFormat="1" ht="19.5" customHeight="1">
      <c r="B19" s="90" t="s">
        <v>11</v>
      </c>
      <c r="C19" s="74">
        <v>295</v>
      </c>
      <c r="D19" s="74">
        <v>195</v>
      </c>
      <c r="E19" s="74">
        <v>120</v>
      </c>
      <c r="F19" s="74">
        <v>60</v>
      </c>
      <c r="G19" s="74">
        <f t="shared" si="0"/>
        <v>337.05</v>
      </c>
      <c r="H19" s="75">
        <f t="shared" si="1"/>
        <v>272.85</v>
      </c>
      <c r="I19" s="122">
        <f t="shared" si="5"/>
        <v>326.2578616352201</v>
      </c>
      <c r="J19" s="122">
        <f t="shared" si="6"/>
        <v>279.0880503144654</v>
      </c>
      <c r="K19" s="64">
        <f t="shared" si="2"/>
        <v>234.89032258064515</v>
      </c>
      <c r="L19" s="65">
        <f t="shared" si="3"/>
        <v>329.3225806451613</v>
      </c>
      <c r="M19" s="64">
        <f t="shared" si="4"/>
        <v>264.3428571428571</v>
      </c>
      <c r="N19" s="66"/>
      <c r="O19" s="67"/>
      <c r="P19" s="67"/>
      <c r="Q19" s="67"/>
      <c r="R19" s="67"/>
      <c r="S19" s="67"/>
      <c r="T19" s="67"/>
      <c r="U19" s="67"/>
    </row>
    <row r="20" spans="2:21" s="60" customFormat="1" ht="19.5" customHeight="1">
      <c r="B20" s="90" t="s">
        <v>13</v>
      </c>
      <c r="C20" s="74">
        <v>595</v>
      </c>
      <c r="D20" s="74">
        <v>475</v>
      </c>
      <c r="E20" s="74">
        <v>190</v>
      </c>
      <c r="F20" s="74">
        <v>100</v>
      </c>
      <c r="G20" s="74">
        <f t="shared" si="0"/>
        <v>711.5500000000001</v>
      </c>
      <c r="H20" s="75">
        <f t="shared" si="1"/>
        <v>615.25</v>
      </c>
      <c r="I20" s="122">
        <f t="shared" si="5"/>
        <v>617.1383647798742</v>
      </c>
      <c r="J20" s="122">
        <f t="shared" si="6"/>
        <v>546.3836477987421</v>
      </c>
      <c r="K20" s="64">
        <f t="shared" si="2"/>
        <v>457.0838709677419</v>
      </c>
      <c r="L20" s="65">
        <f t="shared" si="3"/>
        <v>622.9354838709677</v>
      </c>
      <c r="M20" s="64">
        <f t="shared" si="4"/>
        <v>497.4857142857143</v>
      </c>
      <c r="N20" s="66"/>
      <c r="O20" s="67"/>
      <c r="P20" s="67"/>
      <c r="Q20" s="67"/>
      <c r="R20" s="67"/>
      <c r="S20" s="67"/>
      <c r="T20" s="67"/>
      <c r="U20" s="67"/>
    </row>
    <row r="21" spans="2:21" s="60" customFormat="1" ht="19.5" customHeight="1">
      <c r="B21" s="90" t="s">
        <v>14</v>
      </c>
      <c r="C21" s="72">
        <v>459</v>
      </c>
      <c r="D21" s="72">
        <v>310</v>
      </c>
      <c r="E21" s="74">
        <v>270</v>
      </c>
      <c r="F21" s="72">
        <v>150</v>
      </c>
      <c r="G21" s="74">
        <f t="shared" si="0"/>
        <v>620.6</v>
      </c>
      <c r="H21" s="75">
        <f t="shared" si="1"/>
        <v>492.20000000000005</v>
      </c>
      <c r="I21" s="122">
        <f t="shared" si="5"/>
        <v>573.1132075471697</v>
      </c>
      <c r="J21" s="122">
        <f t="shared" si="6"/>
        <v>478.77358490566036</v>
      </c>
      <c r="K21" s="64">
        <f t="shared" si="2"/>
        <v>410.4232258064516</v>
      </c>
      <c r="L21" s="65">
        <f t="shared" si="3"/>
        <v>578.4967741935484</v>
      </c>
      <c r="M21" s="64">
        <f t="shared" si="4"/>
        <v>468.4114285714286</v>
      </c>
      <c r="N21" s="66"/>
      <c r="O21" s="67"/>
      <c r="P21" s="67"/>
      <c r="Q21" s="67"/>
      <c r="R21" s="67"/>
      <c r="S21" s="67"/>
      <c r="T21" s="67"/>
      <c r="U21" s="67"/>
    </row>
    <row r="22" spans="1:21" s="60" customFormat="1" ht="19.5" customHeight="1">
      <c r="A22" s="60" t="s">
        <v>142</v>
      </c>
      <c r="B22" s="76" t="s">
        <v>131</v>
      </c>
      <c r="C22" s="72">
        <v>55</v>
      </c>
      <c r="D22" s="74">
        <v>42</v>
      </c>
      <c r="E22" s="74">
        <v>35</v>
      </c>
      <c r="F22" s="72">
        <v>20</v>
      </c>
      <c r="G22" s="74">
        <f t="shared" si="0"/>
        <v>82.39</v>
      </c>
      <c r="H22" s="75">
        <f t="shared" si="1"/>
        <v>66.34</v>
      </c>
      <c r="I22" s="122">
        <f t="shared" si="5"/>
        <v>70.75471698113208</v>
      </c>
      <c r="J22" s="122">
        <f t="shared" si="6"/>
        <v>58.96226415094339</v>
      </c>
      <c r="K22" s="64">
        <f t="shared" si="2"/>
        <v>50.78709677419354</v>
      </c>
      <c r="L22" s="65">
        <f t="shared" si="3"/>
        <v>71.41935483870968</v>
      </c>
      <c r="M22" s="64">
        <f t="shared" si="4"/>
        <v>57.942857142857136</v>
      </c>
      <c r="N22" s="66"/>
      <c r="O22" s="67"/>
      <c r="P22" s="67"/>
      <c r="Q22" s="67"/>
      <c r="R22" s="67"/>
      <c r="S22" s="67"/>
      <c r="T22" s="67"/>
      <c r="U22" s="67"/>
    </row>
    <row r="23" spans="1:21" s="60" customFormat="1" ht="19.5" customHeight="1">
      <c r="A23" s="77" t="s">
        <v>143</v>
      </c>
      <c r="B23" s="78" t="s">
        <v>144</v>
      </c>
      <c r="C23" s="79">
        <v>39</v>
      </c>
      <c r="D23" s="80">
        <v>29</v>
      </c>
      <c r="E23" s="80">
        <v>35</v>
      </c>
      <c r="F23" s="79">
        <v>20</v>
      </c>
      <c r="G23" s="80">
        <f t="shared" si="0"/>
        <v>68.48</v>
      </c>
      <c r="H23" s="91">
        <f t="shared" si="1"/>
        <v>52.43</v>
      </c>
      <c r="I23" s="123">
        <f t="shared" si="5"/>
        <v>58.17610062893081</v>
      </c>
      <c r="J23" s="123">
        <f t="shared" si="6"/>
        <v>46.38364779874214</v>
      </c>
      <c r="K23" s="64">
        <f t="shared" si="2"/>
        <v>40.629677419354834</v>
      </c>
      <c r="L23" s="65">
        <f t="shared" si="3"/>
        <v>58.72258064516129</v>
      </c>
      <c r="M23" s="64">
        <f t="shared" si="4"/>
        <v>48.068571428571424</v>
      </c>
      <c r="N23" s="66"/>
      <c r="O23" s="67"/>
      <c r="P23" s="67"/>
      <c r="Q23" s="67"/>
      <c r="R23" s="67"/>
      <c r="S23" s="67"/>
      <c r="T23" s="67"/>
      <c r="U23" s="67"/>
    </row>
    <row r="24" spans="1:21" s="60" customFormat="1" ht="19.5" customHeight="1">
      <c r="A24" s="77" t="s">
        <v>145</v>
      </c>
      <c r="B24" s="78" t="s">
        <v>146</v>
      </c>
      <c r="C24" s="79">
        <v>45</v>
      </c>
      <c r="D24" s="80">
        <v>34</v>
      </c>
      <c r="E24" s="80">
        <v>35</v>
      </c>
      <c r="F24" s="79">
        <v>20</v>
      </c>
      <c r="G24" s="80">
        <f t="shared" si="0"/>
        <v>73.83</v>
      </c>
      <c r="H24" s="91">
        <f t="shared" si="1"/>
        <v>57.78</v>
      </c>
      <c r="I24" s="123">
        <f t="shared" si="5"/>
        <v>62.893081761006286</v>
      </c>
      <c r="J24" s="123">
        <f t="shared" si="6"/>
        <v>51.10062893081761</v>
      </c>
      <c r="K24" s="64">
        <f t="shared" si="2"/>
        <v>44.438709677419354</v>
      </c>
      <c r="L24" s="65">
        <f t="shared" si="3"/>
        <v>63.483870967741936</v>
      </c>
      <c r="M24" s="64">
        <f t="shared" si="4"/>
        <v>51.771428571428565</v>
      </c>
      <c r="N24" s="66"/>
      <c r="O24" s="67"/>
      <c r="P24" s="67"/>
      <c r="Q24" s="67"/>
      <c r="R24" s="67"/>
      <c r="S24" s="67"/>
      <c r="T24" s="67"/>
      <c r="U24" s="67"/>
    </row>
    <row r="25" spans="2:21" s="60" customFormat="1" ht="19.5" customHeight="1">
      <c r="B25" s="92"/>
      <c r="C25" s="93"/>
      <c r="D25" s="93"/>
      <c r="E25" s="93"/>
      <c r="F25" s="93"/>
      <c r="G25" s="93"/>
      <c r="H25" s="94"/>
      <c r="I25" s="126"/>
      <c r="J25" s="126"/>
      <c r="K25" s="64">
        <f t="shared" si="2"/>
        <v>0</v>
      </c>
      <c r="L25" s="65">
        <f t="shared" si="3"/>
        <v>0</v>
      </c>
      <c r="M25" s="64">
        <f t="shared" si="4"/>
        <v>0</v>
      </c>
      <c r="N25" s="66"/>
      <c r="O25" s="67"/>
      <c r="P25" s="67"/>
      <c r="Q25" s="67"/>
      <c r="R25" s="67"/>
      <c r="S25" s="67"/>
      <c r="T25" s="67"/>
      <c r="U25" s="67"/>
    </row>
    <row r="26" spans="2:21" s="60" customFormat="1" ht="19.5" customHeight="1">
      <c r="B26" s="95" t="s">
        <v>60</v>
      </c>
      <c r="C26" s="87"/>
      <c r="D26" s="87"/>
      <c r="E26" s="87"/>
      <c r="F26" s="87"/>
      <c r="G26" s="87"/>
      <c r="H26" s="88"/>
      <c r="I26" s="125"/>
      <c r="J26" s="125"/>
      <c r="K26" s="64">
        <f t="shared" si="2"/>
        <v>0</v>
      </c>
      <c r="L26" s="65">
        <f t="shared" si="3"/>
        <v>0</v>
      </c>
      <c r="M26" s="64">
        <f t="shared" si="4"/>
        <v>0</v>
      </c>
      <c r="N26" s="66"/>
      <c r="O26" s="67"/>
      <c r="P26" s="67"/>
      <c r="Q26" s="67"/>
      <c r="R26" s="67"/>
      <c r="S26" s="67"/>
      <c r="T26" s="67"/>
      <c r="U26" s="67"/>
    </row>
    <row r="27" spans="1:21" s="60" customFormat="1" ht="19.5" customHeight="1">
      <c r="A27" s="96" t="s">
        <v>147</v>
      </c>
      <c r="B27" s="89" t="s">
        <v>47</v>
      </c>
      <c r="C27" s="68">
        <v>1195</v>
      </c>
      <c r="D27" s="97">
        <v>1050</v>
      </c>
      <c r="E27" s="70">
        <v>340</v>
      </c>
      <c r="F27" s="70">
        <v>275</v>
      </c>
      <c r="G27" s="70">
        <f t="shared" si="0"/>
        <v>1487.3000000000002</v>
      </c>
      <c r="H27" s="71">
        <f t="shared" si="1"/>
        <v>1417.75</v>
      </c>
      <c r="I27" s="121">
        <f aca="true" t="shared" si="7" ref="I27:I39">((C27+E27)*1.25)/1.59</f>
        <v>1206.7610062893082</v>
      </c>
      <c r="J27" s="121">
        <f aca="true" t="shared" si="8" ref="J27:J39">((C27+F27)*1.25)/1.59</f>
        <v>1155.6603773584905</v>
      </c>
      <c r="K27" s="64">
        <f t="shared" si="2"/>
        <v>976.8580645161289</v>
      </c>
      <c r="L27" s="65">
        <f t="shared" si="3"/>
        <v>1218.0967741935483</v>
      </c>
      <c r="M27" s="64">
        <f t="shared" si="4"/>
        <v>970.6285714285714</v>
      </c>
      <c r="N27" s="66"/>
      <c r="O27" s="67"/>
      <c r="P27" s="67"/>
      <c r="Q27" s="67"/>
      <c r="R27" s="67"/>
      <c r="S27" s="67"/>
      <c r="T27" s="67"/>
      <c r="U27" s="67"/>
    </row>
    <row r="28" spans="1:21" s="60" customFormat="1" ht="19.5" customHeight="1">
      <c r="A28" s="96" t="s">
        <v>148</v>
      </c>
      <c r="B28" s="90" t="s">
        <v>48</v>
      </c>
      <c r="C28" s="72">
        <v>1595</v>
      </c>
      <c r="D28" s="98">
        <v>1475</v>
      </c>
      <c r="E28" s="74">
        <v>340</v>
      </c>
      <c r="F28" s="74">
        <v>275</v>
      </c>
      <c r="G28" s="74">
        <f t="shared" si="0"/>
        <v>1942.0500000000002</v>
      </c>
      <c r="H28" s="75">
        <f t="shared" si="1"/>
        <v>1872.5</v>
      </c>
      <c r="I28" s="122">
        <f t="shared" si="7"/>
        <v>1521.2264150943395</v>
      </c>
      <c r="J28" s="122">
        <f t="shared" si="8"/>
        <v>1470.125786163522</v>
      </c>
      <c r="K28" s="64">
        <f t="shared" si="2"/>
        <v>1230.7935483870967</v>
      </c>
      <c r="L28" s="65">
        <f t="shared" si="3"/>
        <v>1535.516129032258</v>
      </c>
      <c r="M28" s="64">
        <f t="shared" si="4"/>
        <v>1217.4857142857143</v>
      </c>
      <c r="N28" s="66"/>
      <c r="O28" s="67"/>
      <c r="P28" s="67"/>
      <c r="Q28" s="67"/>
      <c r="R28" s="67"/>
      <c r="S28" s="67"/>
      <c r="T28" s="67"/>
      <c r="U28" s="67"/>
    </row>
    <row r="29" spans="1:21" s="60" customFormat="1" ht="19.5" customHeight="1">
      <c r="A29" s="96" t="s">
        <v>149</v>
      </c>
      <c r="B29" s="90" t="s">
        <v>49</v>
      </c>
      <c r="C29" s="72">
        <v>1695</v>
      </c>
      <c r="D29" s="98">
        <v>1550</v>
      </c>
      <c r="E29" s="74">
        <v>340</v>
      </c>
      <c r="F29" s="74">
        <v>275</v>
      </c>
      <c r="G29" s="74">
        <f t="shared" si="0"/>
        <v>2022.3000000000002</v>
      </c>
      <c r="H29" s="75">
        <f t="shared" si="1"/>
        <v>1952.75</v>
      </c>
      <c r="I29" s="122">
        <f t="shared" si="7"/>
        <v>1599.8427672955975</v>
      </c>
      <c r="J29" s="122">
        <f t="shared" si="8"/>
        <v>1548.7421383647797</v>
      </c>
      <c r="K29" s="64">
        <f t="shared" si="2"/>
        <v>1294.2774193548387</v>
      </c>
      <c r="L29" s="65">
        <f t="shared" si="3"/>
        <v>1614.8709677419356</v>
      </c>
      <c r="M29" s="64">
        <f t="shared" si="4"/>
        <v>1279.2</v>
      </c>
      <c r="N29" s="66"/>
      <c r="O29" s="67"/>
      <c r="P29" s="67"/>
      <c r="Q29" s="67"/>
      <c r="R29" s="67"/>
      <c r="S29" s="67"/>
      <c r="T29" s="67"/>
      <c r="U29" s="67"/>
    </row>
    <row r="30" spans="1:21" s="60" customFormat="1" ht="19.5" customHeight="1">
      <c r="A30" s="96" t="s">
        <v>150</v>
      </c>
      <c r="B30" s="90" t="s">
        <v>50</v>
      </c>
      <c r="C30" s="72">
        <v>1295</v>
      </c>
      <c r="D30" s="98">
        <v>1150</v>
      </c>
      <c r="E30" s="74">
        <v>340</v>
      </c>
      <c r="F30" s="74">
        <v>275</v>
      </c>
      <c r="G30" s="74">
        <f t="shared" si="0"/>
        <v>1594.3000000000002</v>
      </c>
      <c r="H30" s="75">
        <f t="shared" si="1"/>
        <v>1524.75</v>
      </c>
      <c r="I30" s="122">
        <f t="shared" si="7"/>
        <v>1285.377358490566</v>
      </c>
      <c r="J30" s="122">
        <f t="shared" si="8"/>
        <v>1234.2767295597484</v>
      </c>
      <c r="K30" s="64">
        <f t="shared" si="2"/>
        <v>1040.3419354838709</v>
      </c>
      <c r="L30" s="65">
        <f t="shared" si="3"/>
        <v>1297.4516129032259</v>
      </c>
      <c r="M30" s="64">
        <f t="shared" si="4"/>
        <v>1032.3428571428572</v>
      </c>
      <c r="N30" s="66"/>
      <c r="O30" s="67"/>
      <c r="P30" s="67"/>
      <c r="Q30" s="67"/>
      <c r="R30" s="67"/>
      <c r="S30" s="67"/>
      <c r="T30" s="67"/>
      <c r="U30" s="67"/>
    </row>
    <row r="31" spans="1:21" s="60" customFormat="1" ht="19.5" customHeight="1">
      <c r="A31" s="96" t="s">
        <v>151</v>
      </c>
      <c r="B31" s="90" t="s">
        <v>51</v>
      </c>
      <c r="C31" s="72">
        <v>1695</v>
      </c>
      <c r="D31" s="98">
        <v>1575</v>
      </c>
      <c r="E31" s="74">
        <v>340</v>
      </c>
      <c r="F31" s="74">
        <v>275</v>
      </c>
      <c r="G31" s="74">
        <f t="shared" si="0"/>
        <v>2049.05</v>
      </c>
      <c r="H31" s="75">
        <f t="shared" si="1"/>
        <v>1979.5000000000002</v>
      </c>
      <c r="I31" s="122">
        <f t="shared" si="7"/>
        <v>1599.8427672955975</v>
      </c>
      <c r="J31" s="122">
        <f t="shared" si="8"/>
        <v>1548.7421383647797</v>
      </c>
      <c r="K31" s="64">
        <f t="shared" si="2"/>
        <v>1294.2774193548387</v>
      </c>
      <c r="L31" s="65">
        <f t="shared" si="3"/>
        <v>1614.8709677419356</v>
      </c>
      <c r="M31" s="64">
        <f t="shared" si="4"/>
        <v>1279.2</v>
      </c>
      <c r="N31" s="66"/>
      <c r="O31" s="67"/>
      <c r="P31" s="67"/>
      <c r="Q31" s="67"/>
      <c r="R31" s="67"/>
      <c r="S31" s="67"/>
      <c r="T31" s="67"/>
      <c r="U31" s="67"/>
    </row>
    <row r="32" spans="1:21" s="60" customFormat="1" ht="19.5" customHeight="1">
      <c r="A32" s="96" t="s">
        <v>152</v>
      </c>
      <c r="B32" s="90" t="s">
        <v>52</v>
      </c>
      <c r="C32" s="72">
        <v>1795</v>
      </c>
      <c r="D32" s="98">
        <v>1650</v>
      </c>
      <c r="E32" s="74">
        <v>340</v>
      </c>
      <c r="F32" s="74">
        <v>275</v>
      </c>
      <c r="G32" s="74">
        <f t="shared" si="0"/>
        <v>2129.3</v>
      </c>
      <c r="H32" s="75">
        <f t="shared" si="1"/>
        <v>2059.75</v>
      </c>
      <c r="I32" s="122">
        <f t="shared" si="7"/>
        <v>1678.4591194968552</v>
      </c>
      <c r="J32" s="122">
        <f t="shared" si="8"/>
        <v>1627.3584905660377</v>
      </c>
      <c r="K32" s="64">
        <f t="shared" si="2"/>
        <v>1357.7612903225804</v>
      </c>
      <c r="L32" s="65">
        <f t="shared" si="3"/>
        <v>1694.225806451613</v>
      </c>
      <c r="M32" s="64">
        <f t="shared" si="4"/>
        <v>1340.9142857142856</v>
      </c>
      <c r="N32" s="66"/>
      <c r="O32" s="67"/>
      <c r="P32" s="67"/>
      <c r="Q32" s="67"/>
      <c r="R32" s="67"/>
      <c r="S32" s="67"/>
      <c r="T32" s="67"/>
      <c r="U32" s="67"/>
    </row>
    <row r="33" spans="1:21" s="60" customFormat="1" ht="19.5" customHeight="1">
      <c r="A33" s="96"/>
      <c r="B33" s="76" t="s">
        <v>153</v>
      </c>
      <c r="C33" s="72">
        <v>383.5</v>
      </c>
      <c r="D33" s="98">
        <v>295</v>
      </c>
      <c r="E33" s="74">
        <v>340</v>
      </c>
      <c r="F33" s="74">
        <v>275</v>
      </c>
      <c r="G33" s="74">
        <f t="shared" si="0"/>
        <v>679.45</v>
      </c>
      <c r="H33" s="75">
        <f t="shared" si="1"/>
        <v>609.9000000000001</v>
      </c>
      <c r="I33" s="122">
        <f t="shared" si="7"/>
        <v>568.7893081761006</v>
      </c>
      <c r="J33" s="122">
        <f t="shared" si="8"/>
        <v>517.688679245283</v>
      </c>
      <c r="K33" s="64">
        <f t="shared" si="2"/>
        <v>461.68645161290317</v>
      </c>
      <c r="L33" s="65">
        <f t="shared" si="3"/>
        <v>574.1322580645161</v>
      </c>
      <c r="M33" s="64">
        <f t="shared" si="4"/>
        <v>469.81714285714287</v>
      </c>
      <c r="N33" s="66"/>
      <c r="O33" s="67"/>
      <c r="P33" s="67"/>
      <c r="Q33" s="67"/>
      <c r="R33" s="67"/>
      <c r="S33" s="67"/>
      <c r="T33" s="67"/>
      <c r="U33" s="67"/>
    </row>
    <row r="34" spans="1:21" s="60" customFormat="1" ht="19.5" customHeight="1">
      <c r="A34" s="96" t="s">
        <v>154</v>
      </c>
      <c r="B34" s="76" t="s">
        <v>157</v>
      </c>
      <c r="C34" s="99">
        <v>2150</v>
      </c>
      <c r="D34" s="98">
        <v>1900</v>
      </c>
      <c r="E34" s="74">
        <v>340</v>
      </c>
      <c r="F34" s="74">
        <v>275</v>
      </c>
      <c r="G34" s="74">
        <f t="shared" si="0"/>
        <v>2396.8</v>
      </c>
      <c r="H34" s="75">
        <f t="shared" si="1"/>
        <v>2327.25</v>
      </c>
      <c r="I34" s="122">
        <f t="shared" si="7"/>
        <v>1957.5471698113206</v>
      </c>
      <c r="J34" s="122">
        <f t="shared" si="8"/>
        <v>1906.446540880503</v>
      </c>
      <c r="K34" s="64">
        <f t="shared" si="2"/>
        <v>1583.1290322580644</v>
      </c>
      <c r="L34" s="65">
        <f t="shared" si="3"/>
        <v>1975.9354838709676</v>
      </c>
      <c r="M34" s="64">
        <f t="shared" si="4"/>
        <v>1560</v>
      </c>
      <c r="N34" s="66"/>
      <c r="O34" s="67"/>
      <c r="P34" s="67"/>
      <c r="Q34" s="67"/>
      <c r="R34" s="67"/>
      <c r="S34" s="67"/>
      <c r="T34" s="67"/>
      <c r="U34" s="67"/>
    </row>
    <row r="35" spans="1:21" s="60" customFormat="1" ht="19.5" customHeight="1">
      <c r="A35" s="96" t="s">
        <v>155</v>
      </c>
      <c r="B35" s="76" t="s">
        <v>158</v>
      </c>
      <c r="C35" s="99">
        <v>2250</v>
      </c>
      <c r="D35" s="98">
        <v>2000</v>
      </c>
      <c r="E35" s="74">
        <v>340</v>
      </c>
      <c r="F35" s="74">
        <v>275</v>
      </c>
      <c r="G35" s="74">
        <f t="shared" si="0"/>
        <v>2503.8</v>
      </c>
      <c r="H35" s="75">
        <f t="shared" si="1"/>
        <v>2434.25</v>
      </c>
      <c r="I35" s="122">
        <f t="shared" si="7"/>
        <v>2036.1635220125786</v>
      </c>
      <c r="J35" s="122">
        <f t="shared" si="8"/>
        <v>1985.0628930817609</v>
      </c>
      <c r="K35" s="64">
        <f t="shared" si="2"/>
        <v>1646.6129032258063</v>
      </c>
      <c r="L35" s="65">
        <f t="shared" si="3"/>
        <v>2055.290322580645</v>
      </c>
      <c r="M35" s="64">
        <f t="shared" si="4"/>
        <v>1621.7142857142858</v>
      </c>
      <c r="N35" s="66"/>
      <c r="O35" s="67"/>
      <c r="P35" s="67"/>
      <c r="Q35" s="67"/>
      <c r="R35" s="67"/>
      <c r="S35" s="67"/>
      <c r="T35" s="67"/>
      <c r="U35" s="67"/>
    </row>
    <row r="36" spans="2:21" s="60" customFormat="1" ht="19.5" customHeight="1">
      <c r="B36" s="90" t="s">
        <v>53</v>
      </c>
      <c r="C36" s="72">
        <v>2095</v>
      </c>
      <c r="D36" s="72">
        <v>1750</v>
      </c>
      <c r="E36" s="74">
        <v>340</v>
      </c>
      <c r="F36" s="74">
        <v>275</v>
      </c>
      <c r="G36" s="74">
        <f t="shared" si="0"/>
        <v>2236.3</v>
      </c>
      <c r="H36" s="75">
        <f t="shared" si="1"/>
        <v>2166.75</v>
      </c>
      <c r="I36" s="122">
        <f t="shared" si="7"/>
        <v>1914.3081761006288</v>
      </c>
      <c r="J36" s="122">
        <f t="shared" si="8"/>
        <v>1863.2075471698113</v>
      </c>
      <c r="K36" s="64">
        <f t="shared" si="2"/>
        <v>1548.2129032258065</v>
      </c>
      <c r="L36" s="65">
        <f t="shared" si="3"/>
        <v>1932.2903225806451</v>
      </c>
      <c r="M36" s="64">
        <f t="shared" si="4"/>
        <v>1526.0571428571427</v>
      </c>
      <c r="N36" s="66"/>
      <c r="O36" s="67"/>
      <c r="P36" s="67"/>
      <c r="Q36" s="67"/>
      <c r="R36" s="67"/>
      <c r="S36" s="67"/>
      <c r="T36" s="67"/>
      <c r="U36" s="67"/>
    </row>
    <row r="37" spans="2:21" s="60" customFormat="1" ht="19.5" customHeight="1">
      <c r="B37" s="90" t="s">
        <v>54</v>
      </c>
      <c r="C37" s="72">
        <v>1995</v>
      </c>
      <c r="D37" s="72">
        <v>1700</v>
      </c>
      <c r="E37" s="74">
        <v>340</v>
      </c>
      <c r="F37" s="74">
        <v>275</v>
      </c>
      <c r="G37" s="74">
        <f t="shared" si="0"/>
        <v>2182.8</v>
      </c>
      <c r="H37" s="75">
        <f t="shared" si="1"/>
        <v>2113.25</v>
      </c>
      <c r="I37" s="122">
        <f t="shared" si="7"/>
        <v>1835.691823899371</v>
      </c>
      <c r="J37" s="122">
        <f t="shared" si="8"/>
        <v>1784.5911949685533</v>
      </c>
      <c r="K37" s="64">
        <f t="shared" si="2"/>
        <v>1484.7290322580645</v>
      </c>
      <c r="L37" s="65">
        <f t="shared" si="3"/>
        <v>1852.9354838709678</v>
      </c>
      <c r="M37" s="64">
        <f t="shared" si="4"/>
        <v>1464.3428571428572</v>
      </c>
      <c r="N37" s="66"/>
      <c r="O37" s="67"/>
      <c r="P37" s="67"/>
      <c r="Q37" s="67"/>
      <c r="R37" s="67"/>
      <c r="S37" s="67"/>
      <c r="T37" s="67"/>
      <c r="U37" s="67"/>
    </row>
    <row r="38" spans="2:21" s="60" customFormat="1" ht="19.5" customHeight="1">
      <c r="B38" s="76" t="s">
        <v>156</v>
      </c>
      <c r="C38" s="72">
        <v>455</v>
      </c>
      <c r="D38" s="72">
        <v>350</v>
      </c>
      <c r="E38" s="74">
        <v>340</v>
      </c>
      <c r="F38" s="74">
        <v>275</v>
      </c>
      <c r="G38" s="74">
        <f t="shared" si="0"/>
        <v>738.3000000000001</v>
      </c>
      <c r="H38" s="75">
        <f t="shared" si="1"/>
        <v>668.75</v>
      </c>
      <c r="I38" s="122">
        <f t="shared" si="7"/>
        <v>625</v>
      </c>
      <c r="J38" s="122">
        <f t="shared" si="8"/>
        <v>573.8993710691824</v>
      </c>
      <c r="K38" s="64">
        <f t="shared" si="2"/>
        <v>507.0774193548387</v>
      </c>
      <c r="L38" s="65">
        <f t="shared" si="3"/>
        <v>630.8709677419355</v>
      </c>
      <c r="M38" s="64">
        <f t="shared" si="4"/>
        <v>513.9428571428572</v>
      </c>
      <c r="N38" s="66"/>
      <c r="O38" s="67"/>
      <c r="P38" s="67"/>
      <c r="Q38" s="67"/>
      <c r="R38" s="67"/>
      <c r="S38" s="67"/>
      <c r="T38" s="67"/>
      <c r="U38" s="67"/>
    </row>
    <row r="39" spans="2:21" s="60" customFormat="1" ht="19.5" customHeight="1">
      <c r="B39" s="90" t="s">
        <v>101</v>
      </c>
      <c r="C39" s="72">
        <v>2095</v>
      </c>
      <c r="D39" s="72">
        <v>1750</v>
      </c>
      <c r="E39" s="74">
        <v>340</v>
      </c>
      <c r="F39" s="74">
        <v>275</v>
      </c>
      <c r="G39" s="74">
        <f>(D39+E39)*1.07</f>
        <v>2236.3</v>
      </c>
      <c r="H39" s="75">
        <f t="shared" si="1"/>
        <v>2166.75</v>
      </c>
      <c r="I39" s="122">
        <f t="shared" si="7"/>
        <v>1914.3081761006288</v>
      </c>
      <c r="J39" s="122">
        <f t="shared" si="8"/>
        <v>1863.2075471698113</v>
      </c>
      <c r="K39" s="64">
        <f t="shared" si="2"/>
        <v>1548.2129032258065</v>
      </c>
      <c r="L39" s="65">
        <f t="shared" si="3"/>
        <v>1932.2903225806451</v>
      </c>
      <c r="M39" s="64">
        <f t="shared" si="4"/>
        <v>1526.0571428571427</v>
      </c>
      <c r="N39" s="66"/>
      <c r="O39" s="67"/>
      <c r="P39" s="67"/>
      <c r="Q39" s="67"/>
      <c r="R39" s="67"/>
      <c r="S39" s="67"/>
      <c r="T39" s="67"/>
      <c r="U39" s="67"/>
    </row>
    <row r="40" spans="2:21" s="60" customFormat="1" ht="19.5" customHeight="1">
      <c r="B40" s="92"/>
      <c r="C40" s="100"/>
      <c r="D40" s="100"/>
      <c r="E40" s="93"/>
      <c r="F40" s="93"/>
      <c r="G40" s="93"/>
      <c r="H40" s="94"/>
      <c r="I40" s="126"/>
      <c r="J40" s="126"/>
      <c r="K40" s="64"/>
      <c r="L40" s="65"/>
      <c r="M40" s="64"/>
      <c r="N40" s="66"/>
      <c r="O40" s="67"/>
      <c r="P40" s="67"/>
      <c r="Q40" s="67"/>
      <c r="R40" s="67"/>
      <c r="S40" s="67"/>
      <c r="T40" s="67"/>
      <c r="U40" s="67"/>
    </row>
    <row r="41" spans="2:21" s="60" customFormat="1" ht="19.5" customHeight="1">
      <c r="B41" s="86" t="s">
        <v>132</v>
      </c>
      <c r="C41" s="87"/>
      <c r="D41" s="87"/>
      <c r="E41" s="87"/>
      <c r="F41" s="87"/>
      <c r="G41" s="87"/>
      <c r="H41" s="88"/>
      <c r="I41" s="125"/>
      <c r="J41" s="125"/>
      <c r="K41" s="64">
        <f t="shared" si="2"/>
        <v>0</v>
      </c>
      <c r="L41" s="65">
        <f t="shared" si="3"/>
        <v>0</v>
      </c>
      <c r="M41" s="64">
        <f t="shared" si="4"/>
        <v>0</v>
      </c>
      <c r="N41" s="66"/>
      <c r="O41" s="67"/>
      <c r="P41" s="67"/>
      <c r="Q41" s="67"/>
      <c r="R41" s="67"/>
      <c r="S41" s="67"/>
      <c r="T41" s="67"/>
      <c r="U41" s="67"/>
    </row>
    <row r="42" spans="1:21" s="60" customFormat="1" ht="19.5" customHeight="1">
      <c r="A42" s="96" t="s">
        <v>159</v>
      </c>
      <c r="B42" s="89" t="s">
        <v>15</v>
      </c>
      <c r="C42" s="101">
        <v>375</v>
      </c>
      <c r="D42" s="97">
        <v>275</v>
      </c>
      <c r="E42" s="70">
        <v>50</v>
      </c>
      <c r="F42" s="68">
        <v>50</v>
      </c>
      <c r="G42" s="70">
        <f t="shared" si="0"/>
        <v>347.75</v>
      </c>
      <c r="H42" s="71">
        <f t="shared" si="1"/>
        <v>347.75</v>
      </c>
      <c r="I42" s="121">
        <f aca="true" t="shared" si="9" ref="I42:I64">((C42+E42)*1.25)/1.59</f>
        <v>334.1194968553459</v>
      </c>
      <c r="J42" s="121">
        <f aca="true" t="shared" si="10" ref="J42:J64">((C42+F42)*1.25)/1.59</f>
        <v>334.1194968553459</v>
      </c>
      <c r="K42" s="64">
        <f t="shared" si="2"/>
        <v>277.741935483871</v>
      </c>
      <c r="L42" s="65">
        <f t="shared" si="3"/>
        <v>337.258064516129</v>
      </c>
      <c r="M42" s="64">
        <f t="shared" si="4"/>
        <v>265.7142857142857</v>
      </c>
      <c r="N42" s="66"/>
      <c r="O42" s="67"/>
      <c r="P42" s="67"/>
      <c r="Q42" s="67"/>
      <c r="R42" s="67"/>
      <c r="S42" s="67"/>
      <c r="T42" s="67"/>
      <c r="U42" s="67"/>
    </row>
    <row r="43" spans="1:21" s="60" customFormat="1" ht="19.5" customHeight="1">
      <c r="A43" s="96" t="s">
        <v>160</v>
      </c>
      <c r="B43" s="90" t="s">
        <v>16</v>
      </c>
      <c r="C43" s="99">
        <v>375</v>
      </c>
      <c r="D43" s="98">
        <v>275</v>
      </c>
      <c r="E43" s="74">
        <v>50</v>
      </c>
      <c r="F43" s="72">
        <v>50</v>
      </c>
      <c r="G43" s="74">
        <f t="shared" si="0"/>
        <v>347.75</v>
      </c>
      <c r="H43" s="75">
        <f t="shared" si="1"/>
        <v>347.75</v>
      </c>
      <c r="I43" s="122">
        <f t="shared" si="9"/>
        <v>334.1194968553459</v>
      </c>
      <c r="J43" s="122">
        <f t="shared" si="10"/>
        <v>334.1194968553459</v>
      </c>
      <c r="K43" s="64">
        <f t="shared" si="2"/>
        <v>277.741935483871</v>
      </c>
      <c r="L43" s="65">
        <f t="shared" si="3"/>
        <v>337.258064516129</v>
      </c>
      <c r="M43" s="64">
        <f t="shared" si="4"/>
        <v>265.7142857142857</v>
      </c>
      <c r="N43" s="66"/>
      <c r="O43" s="67"/>
      <c r="P43" s="67"/>
      <c r="Q43" s="67"/>
      <c r="R43" s="67"/>
      <c r="S43" s="67"/>
      <c r="T43" s="67"/>
      <c r="U43" s="67"/>
    </row>
    <row r="44" spans="1:21" s="60" customFormat="1" ht="19.5" customHeight="1">
      <c r="A44" s="96" t="s">
        <v>161</v>
      </c>
      <c r="B44" s="90" t="s">
        <v>45</v>
      </c>
      <c r="C44" s="72">
        <v>425</v>
      </c>
      <c r="D44" s="98">
        <v>325</v>
      </c>
      <c r="E44" s="74">
        <v>50</v>
      </c>
      <c r="F44" s="72">
        <v>50</v>
      </c>
      <c r="G44" s="74">
        <f t="shared" si="0"/>
        <v>401.25</v>
      </c>
      <c r="H44" s="75">
        <f t="shared" si="1"/>
        <v>401.25</v>
      </c>
      <c r="I44" s="122">
        <f t="shared" si="9"/>
        <v>373.4276729559748</v>
      </c>
      <c r="J44" s="122">
        <f t="shared" si="10"/>
        <v>373.4276729559748</v>
      </c>
      <c r="K44" s="64">
        <f t="shared" si="2"/>
        <v>309.4838709677419</v>
      </c>
      <c r="L44" s="65">
        <f t="shared" si="3"/>
        <v>376.93548387096774</v>
      </c>
      <c r="M44" s="64">
        <f t="shared" si="4"/>
        <v>296.57142857142856</v>
      </c>
      <c r="N44" s="66"/>
      <c r="O44" s="67"/>
      <c r="P44" s="67"/>
      <c r="Q44" s="67"/>
      <c r="R44" s="67"/>
      <c r="S44" s="67"/>
      <c r="T44" s="67"/>
      <c r="U44" s="67"/>
    </row>
    <row r="45" spans="1:21" s="60" customFormat="1" ht="19.5" customHeight="1">
      <c r="A45" s="96" t="s">
        <v>162</v>
      </c>
      <c r="B45" s="90" t="s">
        <v>17</v>
      </c>
      <c r="C45" s="72">
        <v>405</v>
      </c>
      <c r="D45" s="98">
        <v>305</v>
      </c>
      <c r="E45" s="74">
        <v>50</v>
      </c>
      <c r="F45" s="72">
        <v>50</v>
      </c>
      <c r="G45" s="74">
        <f t="shared" si="0"/>
        <v>379.85</v>
      </c>
      <c r="H45" s="75">
        <f t="shared" si="1"/>
        <v>379.85</v>
      </c>
      <c r="I45" s="122">
        <f t="shared" si="9"/>
        <v>357.70440251572325</v>
      </c>
      <c r="J45" s="122">
        <f t="shared" si="10"/>
        <v>357.70440251572325</v>
      </c>
      <c r="K45" s="64">
        <f t="shared" si="2"/>
        <v>296.7870967741935</v>
      </c>
      <c r="L45" s="65">
        <f t="shared" si="3"/>
        <v>361.06451612903226</v>
      </c>
      <c r="M45" s="64">
        <f t="shared" si="4"/>
        <v>284.2285714285714</v>
      </c>
      <c r="N45" s="66"/>
      <c r="O45" s="67"/>
      <c r="P45" s="67"/>
      <c r="Q45" s="67"/>
      <c r="R45" s="67"/>
      <c r="S45" s="67"/>
      <c r="T45" s="67"/>
      <c r="U45" s="67"/>
    </row>
    <row r="46" spans="1:21" s="60" customFormat="1" ht="19.5" customHeight="1">
      <c r="A46" s="96" t="s">
        <v>163</v>
      </c>
      <c r="B46" s="90" t="s">
        <v>18</v>
      </c>
      <c r="C46" s="99">
        <v>375</v>
      </c>
      <c r="D46" s="98">
        <v>275</v>
      </c>
      <c r="E46" s="74">
        <v>50</v>
      </c>
      <c r="F46" s="72">
        <v>50</v>
      </c>
      <c r="G46" s="74">
        <f t="shared" si="0"/>
        <v>347.75</v>
      </c>
      <c r="H46" s="75">
        <f t="shared" si="1"/>
        <v>347.75</v>
      </c>
      <c r="I46" s="122">
        <f t="shared" si="9"/>
        <v>334.1194968553459</v>
      </c>
      <c r="J46" s="122">
        <f t="shared" si="10"/>
        <v>334.1194968553459</v>
      </c>
      <c r="K46" s="64">
        <f t="shared" si="2"/>
        <v>277.741935483871</v>
      </c>
      <c r="L46" s="65">
        <f t="shared" si="3"/>
        <v>337.258064516129</v>
      </c>
      <c r="M46" s="64">
        <f t="shared" si="4"/>
        <v>265.7142857142857</v>
      </c>
      <c r="N46" s="66"/>
      <c r="O46" s="67"/>
      <c r="P46" s="67"/>
      <c r="Q46" s="67"/>
      <c r="R46" s="67"/>
      <c r="S46" s="67"/>
      <c r="T46" s="67"/>
      <c r="U46" s="67"/>
    </row>
    <row r="47" spans="1:21" s="60" customFormat="1" ht="19.5" customHeight="1">
      <c r="A47" s="96" t="s">
        <v>165</v>
      </c>
      <c r="B47" s="76" t="s">
        <v>164</v>
      </c>
      <c r="C47" s="99">
        <v>375</v>
      </c>
      <c r="D47" s="98">
        <v>275</v>
      </c>
      <c r="E47" s="74">
        <v>50</v>
      </c>
      <c r="F47" s="72">
        <v>50</v>
      </c>
      <c r="G47" s="74">
        <f t="shared" si="0"/>
        <v>347.75</v>
      </c>
      <c r="H47" s="75">
        <f t="shared" si="1"/>
        <v>347.75</v>
      </c>
      <c r="I47" s="122">
        <f t="shared" si="9"/>
        <v>334.1194968553459</v>
      </c>
      <c r="J47" s="122">
        <f t="shared" si="10"/>
        <v>334.1194968553459</v>
      </c>
      <c r="K47" s="64">
        <f t="shared" si="2"/>
        <v>277.741935483871</v>
      </c>
      <c r="L47" s="65">
        <f t="shared" si="3"/>
        <v>337.258064516129</v>
      </c>
      <c r="M47" s="64">
        <f t="shared" si="4"/>
        <v>265.7142857142857</v>
      </c>
      <c r="N47" s="66"/>
      <c r="O47" s="67"/>
      <c r="P47" s="67"/>
      <c r="Q47" s="67"/>
      <c r="R47" s="67"/>
      <c r="S47" s="67"/>
      <c r="T47" s="67"/>
      <c r="U47" s="67"/>
    </row>
    <row r="48" spans="1:21" s="60" customFormat="1" ht="19.5" customHeight="1">
      <c r="A48" s="96" t="s">
        <v>166</v>
      </c>
      <c r="B48" s="90" t="s">
        <v>19</v>
      </c>
      <c r="C48" s="99">
        <v>375</v>
      </c>
      <c r="D48" s="98">
        <v>275</v>
      </c>
      <c r="E48" s="74">
        <v>50</v>
      </c>
      <c r="F48" s="72">
        <v>50</v>
      </c>
      <c r="G48" s="74">
        <f t="shared" si="0"/>
        <v>347.75</v>
      </c>
      <c r="H48" s="75">
        <f t="shared" si="1"/>
        <v>347.75</v>
      </c>
      <c r="I48" s="122">
        <f t="shared" si="9"/>
        <v>334.1194968553459</v>
      </c>
      <c r="J48" s="122">
        <f t="shared" si="10"/>
        <v>334.1194968553459</v>
      </c>
      <c r="K48" s="64">
        <f t="shared" si="2"/>
        <v>277.741935483871</v>
      </c>
      <c r="L48" s="65">
        <f t="shared" si="3"/>
        <v>337.258064516129</v>
      </c>
      <c r="M48" s="64">
        <f t="shared" si="4"/>
        <v>265.7142857142857</v>
      </c>
      <c r="N48" s="66"/>
      <c r="O48" s="67"/>
      <c r="P48" s="67"/>
      <c r="Q48" s="67"/>
      <c r="R48" s="67"/>
      <c r="S48" s="67"/>
      <c r="T48" s="67"/>
      <c r="U48" s="67"/>
    </row>
    <row r="49" spans="1:21" s="60" customFormat="1" ht="19.5" customHeight="1">
      <c r="A49" s="96" t="s">
        <v>167</v>
      </c>
      <c r="B49" s="90" t="s">
        <v>20</v>
      </c>
      <c r="C49" s="99">
        <v>375</v>
      </c>
      <c r="D49" s="98">
        <v>275</v>
      </c>
      <c r="E49" s="74">
        <v>50</v>
      </c>
      <c r="F49" s="72">
        <v>50</v>
      </c>
      <c r="G49" s="74">
        <f t="shared" si="0"/>
        <v>347.75</v>
      </c>
      <c r="H49" s="75">
        <f t="shared" si="1"/>
        <v>347.75</v>
      </c>
      <c r="I49" s="122">
        <f t="shared" si="9"/>
        <v>334.1194968553459</v>
      </c>
      <c r="J49" s="122">
        <f t="shared" si="10"/>
        <v>334.1194968553459</v>
      </c>
      <c r="K49" s="64">
        <f t="shared" si="2"/>
        <v>277.741935483871</v>
      </c>
      <c r="L49" s="65">
        <f t="shared" si="3"/>
        <v>337.258064516129</v>
      </c>
      <c r="M49" s="64">
        <f t="shared" si="4"/>
        <v>265.7142857142857</v>
      </c>
      <c r="N49" s="66"/>
      <c r="O49" s="67"/>
      <c r="P49" s="67"/>
      <c r="Q49" s="67"/>
      <c r="R49" s="67"/>
      <c r="S49" s="67"/>
      <c r="T49" s="67"/>
      <c r="U49" s="67"/>
    </row>
    <row r="50" spans="1:21" s="60" customFormat="1" ht="19.5" customHeight="1">
      <c r="A50" s="96" t="s">
        <v>168</v>
      </c>
      <c r="B50" s="90" t="s">
        <v>21</v>
      </c>
      <c r="C50" s="99">
        <v>375</v>
      </c>
      <c r="D50" s="98">
        <v>275</v>
      </c>
      <c r="E50" s="74">
        <v>50</v>
      </c>
      <c r="F50" s="72">
        <v>50</v>
      </c>
      <c r="G50" s="74">
        <f t="shared" si="0"/>
        <v>347.75</v>
      </c>
      <c r="H50" s="75">
        <f t="shared" si="1"/>
        <v>347.75</v>
      </c>
      <c r="I50" s="122">
        <f t="shared" si="9"/>
        <v>334.1194968553459</v>
      </c>
      <c r="J50" s="122">
        <f t="shared" si="10"/>
        <v>334.1194968553459</v>
      </c>
      <c r="K50" s="64">
        <f t="shared" si="2"/>
        <v>277.741935483871</v>
      </c>
      <c r="L50" s="65">
        <f t="shared" si="3"/>
        <v>337.258064516129</v>
      </c>
      <c r="M50" s="64">
        <f t="shared" si="4"/>
        <v>265.7142857142857</v>
      </c>
      <c r="N50" s="66"/>
      <c r="O50" s="67"/>
      <c r="P50" s="67"/>
      <c r="Q50" s="67"/>
      <c r="R50" s="67"/>
      <c r="S50" s="67"/>
      <c r="T50" s="67"/>
      <c r="U50" s="67"/>
    </row>
    <row r="51" spans="1:21" s="60" customFormat="1" ht="19.5" customHeight="1">
      <c r="A51" s="96" t="s">
        <v>169</v>
      </c>
      <c r="B51" s="90" t="s">
        <v>63</v>
      </c>
      <c r="C51" s="72">
        <v>405</v>
      </c>
      <c r="D51" s="98">
        <v>305</v>
      </c>
      <c r="E51" s="74">
        <v>50</v>
      </c>
      <c r="F51" s="72">
        <v>50</v>
      </c>
      <c r="G51" s="74">
        <f t="shared" si="0"/>
        <v>379.85</v>
      </c>
      <c r="H51" s="75">
        <f t="shared" si="1"/>
        <v>379.85</v>
      </c>
      <c r="I51" s="122">
        <f t="shared" si="9"/>
        <v>357.70440251572325</v>
      </c>
      <c r="J51" s="122">
        <f t="shared" si="10"/>
        <v>357.70440251572325</v>
      </c>
      <c r="K51" s="64">
        <f t="shared" si="2"/>
        <v>296.7870967741935</v>
      </c>
      <c r="L51" s="65">
        <f t="shared" si="3"/>
        <v>361.06451612903226</v>
      </c>
      <c r="M51" s="64">
        <f t="shared" si="4"/>
        <v>284.2285714285714</v>
      </c>
      <c r="N51" s="66"/>
      <c r="O51" s="67"/>
      <c r="P51" s="67"/>
      <c r="Q51" s="67"/>
      <c r="R51" s="67"/>
      <c r="S51" s="67"/>
      <c r="T51" s="67"/>
      <c r="U51" s="67"/>
    </row>
    <row r="52" spans="1:21" s="60" customFormat="1" ht="19.5" customHeight="1">
      <c r="A52" s="96" t="s">
        <v>170</v>
      </c>
      <c r="B52" s="90" t="s">
        <v>62</v>
      </c>
      <c r="C52" s="72">
        <v>315</v>
      </c>
      <c r="D52" s="98">
        <v>215</v>
      </c>
      <c r="E52" s="74">
        <v>50</v>
      </c>
      <c r="F52" s="72">
        <v>50</v>
      </c>
      <c r="G52" s="74">
        <f t="shared" si="0"/>
        <v>283.55</v>
      </c>
      <c r="H52" s="75">
        <f t="shared" si="1"/>
        <v>283.55</v>
      </c>
      <c r="I52" s="122">
        <f t="shared" si="9"/>
        <v>286.9496855345912</v>
      </c>
      <c r="J52" s="122">
        <f t="shared" si="10"/>
        <v>286.9496855345912</v>
      </c>
      <c r="K52" s="64">
        <f t="shared" si="2"/>
        <v>239.65161290322578</v>
      </c>
      <c r="L52" s="65">
        <f t="shared" si="3"/>
        <v>289.64516129032256</v>
      </c>
      <c r="M52" s="64">
        <f t="shared" si="4"/>
        <v>228.68571428571428</v>
      </c>
      <c r="N52" s="66"/>
      <c r="O52" s="67"/>
      <c r="P52" s="67"/>
      <c r="Q52" s="67"/>
      <c r="R52" s="67"/>
      <c r="S52" s="67"/>
      <c r="T52" s="67"/>
      <c r="U52" s="67"/>
    </row>
    <row r="53" spans="1:21" s="60" customFormat="1" ht="19.5" customHeight="1">
      <c r="A53" s="96" t="s">
        <v>171</v>
      </c>
      <c r="B53" s="90" t="s">
        <v>70</v>
      </c>
      <c r="C53" s="72">
        <v>450</v>
      </c>
      <c r="D53" s="98">
        <v>350</v>
      </c>
      <c r="E53" s="74">
        <v>50</v>
      </c>
      <c r="F53" s="72">
        <v>50</v>
      </c>
      <c r="G53" s="74">
        <f t="shared" si="0"/>
        <v>428</v>
      </c>
      <c r="H53" s="75">
        <f t="shared" si="1"/>
        <v>428</v>
      </c>
      <c r="I53" s="122">
        <f t="shared" si="9"/>
        <v>393.0817610062893</v>
      </c>
      <c r="J53" s="122">
        <f t="shared" si="10"/>
        <v>393.0817610062893</v>
      </c>
      <c r="K53" s="64">
        <f t="shared" si="2"/>
        <v>325.35483870967744</v>
      </c>
      <c r="L53" s="65">
        <f t="shared" si="3"/>
        <v>396.7741935483871</v>
      </c>
      <c r="M53" s="64">
        <f t="shared" si="4"/>
        <v>312</v>
      </c>
      <c r="N53" s="66"/>
      <c r="O53" s="67"/>
      <c r="P53" s="67"/>
      <c r="Q53" s="67"/>
      <c r="R53" s="67"/>
      <c r="S53" s="67"/>
      <c r="T53" s="67"/>
      <c r="U53" s="67"/>
    </row>
    <row r="54" spans="1:21" s="60" customFormat="1" ht="19.5" customHeight="1">
      <c r="A54" s="77" t="s">
        <v>172</v>
      </c>
      <c r="B54" s="78" t="s">
        <v>136</v>
      </c>
      <c r="C54" s="79">
        <v>425</v>
      </c>
      <c r="D54" s="79">
        <v>325</v>
      </c>
      <c r="E54" s="80">
        <v>50</v>
      </c>
      <c r="F54" s="79">
        <v>50</v>
      </c>
      <c r="G54" s="80">
        <f t="shared" si="0"/>
        <v>401.25</v>
      </c>
      <c r="H54" s="91">
        <f t="shared" si="1"/>
        <v>401.25</v>
      </c>
      <c r="I54" s="123">
        <f t="shared" si="9"/>
        <v>373.4276729559748</v>
      </c>
      <c r="J54" s="123">
        <f t="shared" si="10"/>
        <v>373.4276729559748</v>
      </c>
      <c r="K54" s="64">
        <f t="shared" si="2"/>
        <v>309.4838709677419</v>
      </c>
      <c r="L54" s="65">
        <f t="shared" si="3"/>
        <v>376.93548387096774</v>
      </c>
      <c r="M54" s="64">
        <f t="shared" si="4"/>
        <v>296.57142857142856</v>
      </c>
      <c r="N54" s="66"/>
      <c r="O54" s="67"/>
      <c r="P54" s="67"/>
      <c r="Q54" s="67"/>
      <c r="R54" s="67"/>
      <c r="S54" s="67"/>
      <c r="T54" s="67"/>
      <c r="U54" s="67"/>
    </row>
    <row r="55" spans="1:21" s="60" customFormat="1" ht="19.5" customHeight="1">
      <c r="A55" s="96" t="s">
        <v>173</v>
      </c>
      <c r="B55" s="90" t="s">
        <v>22</v>
      </c>
      <c r="C55" s="99">
        <v>375</v>
      </c>
      <c r="D55" s="98">
        <v>275</v>
      </c>
      <c r="E55" s="74">
        <v>50</v>
      </c>
      <c r="F55" s="72">
        <v>50</v>
      </c>
      <c r="G55" s="74">
        <f t="shared" si="0"/>
        <v>347.75</v>
      </c>
      <c r="H55" s="75">
        <f t="shared" si="1"/>
        <v>347.75</v>
      </c>
      <c r="I55" s="122">
        <f t="shared" si="9"/>
        <v>334.1194968553459</v>
      </c>
      <c r="J55" s="122">
        <f t="shared" si="10"/>
        <v>334.1194968553459</v>
      </c>
      <c r="K55" s="64">
        <f t="shared" si="2"/>
        <v>277.741935483871</v>
      </c>
      <c r="L55" s="65">
        <f t="shared" si="3"/>
        <v>337.258064516129</v>
      </c>
      <c r="M55" s="64">
        <f t="shared" si="4"/>
        <v>265.7142857142857</v>
      </c>
      <c r="N55" s="66"/>
      <c r="O55" s="67"/>
      <c r="P55" s="67"/>
      <c r="Q55" s="67"/>
      <c r="R55" s="67"/>
      <c r="S55" s="67"/>
      <c r="T55" s="67"/>
      <c r="U55" s="67"/>
    </row>
    <row r="56" spans="1:21" s="60" customFormat="1" ht="19.5" customHeight="1">
      <c r="A56" s="96" t="s">
        <v>174</v>
      </c>
      <c r="B56" s="90" t="s">
        <v>66</v>
      </c>
      <c r="C56" s="99">
        <v>375</v>
      </c>
      <c r="D56" s="98">
        <v>275</v>
      </c>
      <c r="E56" s="74">
        <v>50</v>
      </c>
      <c r="F56" s="72">
        <v>50</v>
      </c>
      <c r="G56" s="74">
        <f t="shared" si="0"/>
        <v>347.75</v>
      </c>
      <c r="H56" s="75">
        <f t="shared" si="1"/>
        <v>347.75</v>
      </c>
      <c r="I56" s="122">
        <f t="shared" si="9"/>
        <v>334.1194968553459</v>
      </c>
      <c r="J56" s="122">
        <f t="shared" si="10"/>
        <v>334.1194968553459</v>
      </c>
      <c r="K56" s="64">
        <f t="shared" si="2"/>
        <v>277.741935483871</v>
      </c>
      <c r="L56" s="65">
        <f t="shared" si="3"/>
        <v>337.258064516129</v>
      </c>
      <c r="M56" s="64">
        <f t="shared" si="4"/>
        <v>265.7142857142857</v>
      </c>
      <c r="N56" s="66"/>
      <c r="O56" s="67"/>
      <c r="P56" s="67"/>
      <c r="Q56" s="67"/>
      <c r="R56" s="67"/>
      <c r="S56" s="67"/>
      <c r="T56" s="67"/>
      <c r="U56" s="67"/>
    </row>
    <row r="57" spans="2:21" s="60" customFormat="1" ht="19.5" customHeight="1">
      <c r="B57" s="90" t="s">
        <v>108</v>
      </c>
      <c r="C57" s="72">
        <v>345</v>
      </c>
      <c r="D57" s="72">
        <v>215</v>
      </c>
      <c r="E57" s="74">
        <v>50</v>
      </c>
      <c r="F57" s="72">
        <v>50</v>
      </c>
      <c r="G57" s="74">
        <f t="shared" si="0"/>
        <v>283.55</v>
      </c>
      <c r="H57" s="75">
        <f t="shared" si="1"/>
        <v>283.55</v>
      </c>
      <c r="I57" s="122">
        <f t="shared" si="9"/>
        <v>310.5345911949685</v>
      </c>
      <c r="J57" s="122">
        <f t="shared" si="10"/>
        <v>310.5345911949685</v>
      </c>
      <c r="K57" s="64">
        <f t="shared" si="2"/>
        <v>258.6967741935484</v>
      </c>
      <c r="L57" s="65">
        <f t="shared" si="3"/>
        <v>313.4516129032258</v>
      </c>
      <c r="M57" s="64">
        <f t="shared" si="4"/>
        <v>247.2</v>
      </c>
      <c r="N57" s="66"/>
      <c r="O57" s="67"/>
      <c r="P57" s="67"/>
      <c r="Q57" s="67"/>
      <c r="R57" s="67"/>
      <c r="S57" s="67"/>
      <c r="T57" s="67"/>
      <c r="U57" s="67"/>
    </row>
    <row r="58" spans="1:21" s="60" customFormat="1" ht="19.5" customHeight="1">
      <c r="A58" s="96" t="s">
        <v>175</v>
      </c>
      <c r="B58" s="76" t="s">
        <v>111</v>
      </c>
      <c r="C58" s="72">
        <v>508</v>
      </c>
      <c r="D58" s="98">
        <v>408</v>
      </c>
      <c r="E58" s="74">
        <v>50</v>
      </c>
      <c r="F58" s="72">
        <v>50</v>
      </c>
      <c r="G58" s="74">
        <f t="shared" si="0"/>
        <v>490.06</v>
      </c>
      <c r="H58" s="75">
        <f t="shared" si="1"/>
        <v>490.06</v>
      </c>
      <c r="I58" s="122">
        <f t="shared" si="9"/>
        <v>438.6792452830189</v>
      </c>
      <c r="J58" s="122">
        <f t="shared" si="10"/>
        <v>438.6792452830189</v>
      </c>
      <c r="K58" s="64">
        <f t="shared" si="2"/>
        <v>362.17548387096775</v>
      </c>
      <c r="L58" s="65">
        <f t="shared" si="3"/>
        <v>442.8</v>
      </c>
      <c r="M58" s="64"/>
      <c r="N58" s="66"/>
      <c r="O58" s="67"/>
      <c r="P58" s="67"/>
      <c r="Q58" s="67"/>
      <c r="R58" s="67"/>
      <c r="S58" s="67"/>
      <c r="T58" s="67"/>
      <c r="U58" s="67"/>
    </row>
    <row r="59" spans="1:21" s="60" customFormat="1" ht="19.5" customHeight="1">
      <c r="A59" s="96" t="s">
        <v>176</v>
      </c>
      <c r="B59" s="90" t="s">
        <v>23</v>
      </c>
      <c r="C59" s="72">
        <v>375</v>
      </c>
      <c r="D59" s="98">
        <v>275</v>
      </c>
      <c r="E59" s="74">
        <v>50</v>
      </c>
      <c r="F59" s="72">
        <v>50</v>
      </c>
      <c r="G59" s="74">
        <f t="shared" si="0"/>
        <v>347.75</v>
      </c>
      <c r="H59" s="75">
        <f t="shared" si="1"/>
        <v>347.75</v>
      </c>
      <c r="I59" s="122">
        <f t="shared" si="9"/>
        <v>334.1194968553459</v>
      </c>
      <c r="J59" s="122">
        <f t="shared" si="10"/>
        <v>334.1194968553459</v>
      </c>
      <c r="K59" s="64">
        <f t="shared" si="2"/>
        <v>277.741935483871</v>
      </c>
      <c r="L59" s="65">
        <f t="shared" si="3"/>
        <v>337.258064516129</v>
      </c>
      <c r="M59" s="64">
        <f t="shared" si="4"/>
        <v>265.7142857142857</v>
      </c>
      <c r="N59" s="66"/>
      <c r="O59" s="67"/>
      <c r="P59" s="67"/>
      <c r="Q59" s="67"/>
      <c r="R59" s="67"/>
      <c r="S59" s="67"/>
      <c r="T59" s="67"/>
      <c r="U59" s="67"/>
    </row>
    <row r="60" spans="1:21" s="60" customFormat="1" ht="19.5" customHeight="1">
      <c r="A60" s="96" t="s">
        <v>177</v>
      </c>
      <c r="B60" s="90" t="s">
        <v>55</v>
      </c>
      <c r="C60" s="99">
        <v>375</v>
      </c>
      <c r="D60" s="98">
        <v>275</v>
      </c>
      <c r="E60" s="74">
        <v>50</v>
      </c>
      <c r="F60" s="72">
        <v>50</v>
      </c>
      <c r="G60" s="74">
        <f t="shared" si="0"/>
        <v>347.75</v>
      </c>
      <c r="H60" s="75">
        <f t="shared" si="1"/>
        <v>347.75</v>
      </c>
      <c r="I60" s="122">
        <f t="shared" si="9"/>
        <v>334.1194968553459</v>
      </c>
      <c r="J60" s="122">
        <f t="shared" si="10"/>
        <v>334.1194968553459</v>
      </c>
      <c r="K60" s="64">
        <f t="shared" si="2"/>
        <v>277.741935483871</v>
      </c>
      <c r="L60" s="65">
        <f t="shared" si="3"/>
        <v>337.258064516129</v>
      </c>
      <c r="M60" s="64">
        <f t="shared" si="4"/>
        <v>265.7142857142857</v>
      </c>
      <c r="N60" s="66"/>
      <c r="O60" s="67"/>
      <c r="P60" s="67"/>
      <c r="Q60" s="67"/>
      <c r="R60" s="67"/>
      <c r="S60" s="67"/>
      <c r="T60" s="67"/>
      <c r="U60" s="67"/>
    </row>
    <row r="61" spans="1:21" s="60" customFormat="1" ht="19.5" customHeight="1">
      <c r="A61" s="96" t="s">
        <v>178</v>
      </c>
      <c r="B61" s="90" t="s">
        <v>64</v>
      </c>
      <c r="C61" s="99">
        <v>375</v>
      </c>
      <c r="D61" s="98">
        <v>275</v>
      </c>
      <c r="E61" s="74">
        <v>50</v>
      </c>
      <c r="F61" s="72">
        <v>50</v>
      </c>
      <c r="G61" s="74">
        <f t="shared" si="0"/>
        <v>347.75</v>
      </c>
      <c r="H61" s="75">
        <f t="shared" si="1"/>
        <v>347.75</v>
      </c>
      <c r="I61" s="122">
        <f t="shared" si="9"/>
        <v>334.1194968553459</v>
      </c>
      <c r="J61" s="122">
        <f t="shared" si="10"/>
        <v>334.1194968553459</v>
      </c>
      <c r="K61" s="64">
        <f t="shared" si="2"/>
        <v>277.741935483871</v>
      </c>
      <c r="L61" s="65">
        <f t="shared" si="3"/>
        <v>337.258064516129</v>
      </c>
      <c r="M61" s="64">
        <f t="shared" si="4"/>
        <v>265.7142857142857</v>
      </c>
      <c r="N61" s="66"/>
      <c r="O61" s="67"/>
      <c r="P61" s="67"/>
      <c r="Q61" s="67"/>
      <c r="R61" s="67"/>
      <c r="S61" s="67"/>
      <c r="T61" s="67"/>
      <c r="U61" s="67"/>
    </row>
    <row r="62" spans="1:21" s="60" customFormat="1" ht="19.5" customHeight="1">
      <c r="A62" s="96" t="s">
        <v>179</v>
      </c>
      <c r="B62" s="76" t="s">
        <v>180</v>
      </c>
      <c r="C62" s="99">
        <v>260</v>
      </c>
      <c r="D62" s="98">
        <v>160</v>
      </c>
      <c r="E62" s="74">
        <v>50</v>
      </c>
      <c r="F62" s="72">
        <v>50</v>
      </c>
      <c r="G62" s="74">
        <f t="shared" si="0"/>
        <v>224.70000000000002</v>
      </c>
      <c r="H62" s="75">
        <f t="shared" si="1"/>
        <v>224.70000000000002</v>
      </c>
      <c r="I62" s="122">
        <f t="shared" si="9"/>
        <v>243.71069182389937</v>
      </c>
      <c r="J62" s="122">
        <f t="shared" si="10"/>
        <v>243.71069182389937</v>
      </c>
      <c r="K62" s="64">
        <f t="shared" si="2"/>
        <v>204.73548387096773</v>
      </c>
      <c r="L62" s="65">
        <f t="shared" si="3"/>
        <v>246</v>
      </c>
      <c r="M62" s="64">
        <f t="shared" si="4"/>
        <v>194.74285714285716</v>
      </c>
      <c r="N62" s="66"/>
      <c r="O62" s="67"/>
      <c r="P62" s="67"/>
      <c r="Q62" s="67"/>
      <c r="R62" s="67"/>
      <c r="S62" s="67"/>
      <c r="T62" s="67"/>
      <c r="U62" s="67"/>
    </row>
    <row r="63" spans="1:21" s="60" customFormat="1" ht="19.5" customHeight="1">
      <c r="A63" s="96" t="s">
        <v>181</v>
      </c>
      <c r="B63" s="76" t="s">
        <v>182</v>
      </c>
      <c r="C63" s="99">
        <v>260</v>
      </c>
      <c r="D63" s="98">
        <v>160</v>
      </c>
      <c r="E63" s="74">
        <v>50</v>
      </c>
      <c r="F63" s="72">
        <v>50</v>
      </c>
      <c r="G63" s="74">
        <f t="shared" si="0"/>
        <v>224.70000000000002</v>
      </c>
      <c r="H63" s="75">
        <f t="shared" si="1"/>
        <v>224.70000000000002</v>
      </c>
      <c r="I63" s="122">
        <f t="shared" si="9"/>
        <v>243.71069182389937</v>
      </c>
      <c r="J63" s="122">
        <f t="shared" si="10"/>
        <v>243.71069182389937</v>
      </c>
      <c r="K63" s="64">
        <f t="shared" si="2"/>
        <v>204.73548387096773</v>
      </c>
      <c r="L63" s="65">
        <f t="shared" si="3"/>
        <v>246</v>
      </c>
      <c r="M63" s="64">
        <f t="shared" si="4"/>
        <v>194.74285714285716</v>
      </c>
      <c r="N63" s="66"/>
      <c r="O63" s="67"/>
      <c r="P63" s="67"/>
      <c r="Q63" s="67"/>
      <c r="R63" s="67"/>
      <c r="S63" s="67"/>
      <c r="T63" s="67"/>
      <c r="U63" s="67"/>
    </row>
    <row r="64" spans="1:21" s="60" customFormat="1" ht="19.5" customHeight="1">
      <c r="A64" s="96" t="s">
        <v>183</v>
      </c>
      <c r="B64" s="90" t="s">
        <v>24</v>
      </c>
      <c r="C64" s="99">
        <v>375</v>
      </c>
      <c r="D64" s="98">
        <v>275</v>
      </c>
      <c r="E64" s="74">
        <v>50</v>
      </c>
      <c r="F64" s="72">
        <v>50</v>
      </c>
      <c r="G64" s="74">
        <f t="shared" si="0"/>
        <v>347.75</v>
      </c>
      <c r="H64" s="75">
        <f t="shared" si="1"/>
        <v>347.75</v>
      </c>
      <c r="I64" s="122">
        <f t="shared" si="9"/>
        <v>334.1194968553459</v>
      </c>
      <c r="J64" s="122">
        <f t="shared" si="10"/>
        <v>334.1194968553459</v>
      </c>
      <c r="K64" s="64">
        <f t="shared" si="2"/>
        <v>277.741935483871</v>
      </c>
      <c r="L64" s="65">
        <f t="shared" si="3"/>
        <v>337.258064516129</v>
      </c>
      <c r="M64" s="64">
        <f t="shared" si="4"/>
        <v>265.7142857142857</v>
      </c>
      <c r="N64" s="66"/>
      <c r="O64" s="67"/>
      <c r="P64" s="67"/>
      <c r="Q64" s="67"/>
      <c r="R64" s="67"/>
      <c r="S64" s="67"/>
      <c r="T64" s="67"/>
      <c r="U64" s="67"/>
    </row>
    <row r="65" spans="2:21" s="60" customFormat="1" ht="19.5" customHeight="1">
      <c r="B65" s="78"/>
      <c r="C65" s="72"/>
      <c r="D65" s="72"/>
      <c r="E65" s="74"/>
      <c r="F65" s="72"/>
      <c r="G65" s="74"/>
      <c r="H65" s="75"/>
      <c r="I65" s="122"/>
      <c r="J65" s="122"/>
      <c r="K65" s="64">
        <f t="shared" si="2"/>
        <v>0</v>
      </c>
      <c r="L65" s="65">
        <f t="shared" si="3"/>
        <v>0</v>
      </c>
      <c r="M65" s="64">
        <f t="shared" si="4"/>
        <v>0</v>
      </c>
      <c r="N65" s="66"/>
      <c r="O65" s="67"/>
      <c r="P65" s="67"/>
      <c r="Q65" s="67"/>
      <c r="R65" s="67"/>
      <c r="S65" s="67"/>
      <c r="T65" s="67"/>
      <c r="U65" s="67"/>
    </row>
    <row r="66" spans="2:21" s="60" customFormat="1" ht="19.5" customHeight="1">
      <c r="B66" s="86" t="s">
        <v>71</v>
      </c>
      <c r="C66" s="87"/>
      <c r="D66" s="87"/>
      <c r="E66" s="87"/>
      <c r="F66" s="87"/>
      <c r="G66" s="87"/>
      <c r="H66" s="88"/>
      <c r="I66" s="125"/>
      <c r="J66" s="125"/>
      <c r="K66" s="64">
        <f t="shared" si="2"/>
        <v>0</v>
      </c>
      <c r="L66" s="65">
        <f t="shared" si="3"/>
        <v>0</v>
      </c>
      <c r="M66" s="64">
        <f t="shared" si="4"/>
        <v>0</v>
      </c>
      <c r="N66" s="66"/>
      <c r="O66" s="67"/>
      <c r="P66" s="67"/>
      <c r="Q66" s="67"/>
      <c r="R66" s="67"/>
      <c r="S66" s="67"/>
      <c r="T66" s="67"/>
      <c r="U66" s="67"/>
    </row>
    <row r="67" spans="2:21" s="60" customFormat="1" ht="19.5" customHeight="1">
      <c r="B67" s="89" t="s">
        <v>25</v>
      </c>
      <c r="C67" s="68">
        <v>259</v>
      </c>
      <c r="D67" s="70">
        <v>155</v>
      </c>
      <c r="E67" s="70">
        <v>140</v>
      </c>
      <c r="F67" s="68">
        <v>75</v>
      </c>
      <c r="G67" s="70">
        <f t="shared" si="0"/>
        <v>315.65000000000003</v>
      </c>
      <c r="H67" s="71">
        <f t="shared" si="1"/>
        <v>246.10000000000002</v>
      </c>
      <c r="I67" s="121">
        <f aca="true" t="shared" si="11" ref="I67:I72">((C67+E67)*1.25)/1.59</f>
        <v>313.6792452830189</v>
      </c>
      <c r="J67" s="121">
        <f aca="true" t="shared" si="12" ref="J67:J96">((C67+F67)*1.25)/1.59</f>
        <v>262.57861635220127</v>
      </c>
      <c r="K67" s="64">
        <f t="shared" si="2"/>
        <v>223.9393548387097</v>
      </c>
      <c r="L67" s="65">
        <f t="shared" si="3"/>
        <v>316.6258064516129</v>
      </c>
      <c r="M67" s="64">
        <f t="shared" si="4"/>
        <v>255.84</v>
      </c>
      <c r="N67" s="66"/>
      <c r="O67" s="67"/>
      <c r="P67" s="67"/>
      <c r="Q67" s="67"/>
      <c r="R67" s="67"/>
      <c r="S67" s="67"/>
      <c r="T67" s="67"/>
      <c r="U67" s="67"/>
    </row>
    <row r="68" spans="1:21" s="60" customFormat="1" ht="19.5" customHeight="1">
      <c r="A68" s="96" t="s">
        <v>184</v>
      </c>
      <c r="B68" s="90" t="s">
        <v>26</v>
      </c>
      <c r="C68" s="72">
        <v>359</v>
      </c>
      <c r="D68" s="98">
        <v>300</v>
      </c>
      <c r="E68" s="74">
        <v>140</v>
      </c>
      <c r="F68" s="72">
        <v>75</v>
      </c>
      <c r="G68" s="74">
        <f t="shared" si="0"/>
        <v>470.8</v>
      </c>
      <c r="H68" s="75">
        <f t="shared" si="1"/>
        <v>401.25</v>
      </c>
      <c r="I68" s="122">
        <f t="shared" si="11"/>
        <v>392.2955974842767</v>
      </c>
      <c r="J68" s="122">
        <f t="shared" si="12"/>
        <v>341.1949685534591</v>
      </c>
      <c r="K68" s="64">
        <f t="shared" si="2"/>
        <v>287.42322580645157</v>
      </c>
      <c r="L68" s="65">
        <f t="shared" si="3"/>
        <v>395.9806451612903</v>
      </c>
      <c r="M68" s="64">
        <f t="shared" si="4"/>
        <v>317.55428571428575</v>
      </c>
      <c r="N68" s="66"/>
      <c r="O68" s="67"/>
      <c r="P68" s="67"/>
      <c r="Q68" s="67"/>
      <c r="R68" s="67"/>
      <c r="S68" s="67"/>
      <c r="T68" s="67"/>
      <c r="U68" s="67"/>
    </row>
    <row r="69" spans="1:21" s="60" customFormat="1" ht="19.5" customHeight="1">
      <c r="A69" s="77" t="s">
        <v>185</v>
      </c>
      <c r="B69" s="78" t="s">
        <v>186</v>
      </c>
      <c r="C69" s="79">
        <v>325</v>
      </c>
      <c r="D69" s="79">
        <v>275</v>
      </c>
      <c r="E69" s="80">
        <v>85</v>
      </c>
      <c r="F69" s="79">
        <v>50</v>
      </c>
      <c r="G69" s="80">
        <f t="shared" si="0"/>
        <v>385.20000000000005</v>
      </c>
      <c r="H69" s="91">
        <f t="shared" si="1"/>
        <v>347.75</v>
      </c>
      <c r="I69" s="123">
        <f t="shared" si="11"/>
        <v>322.3270440251572</v>
      </c>
      <c r="J69" s="123">
        <f t="shared" si="12"/>
        <v>294.811320754717</v>
      </c>
      <c r="K69" s="64"/>
      <c r="L69" s="65"/>
      <c r="M69" s="64"/>
      <c r="N69" s="66"/>
      <c r="O69" s="67"/>
      <c r="P69" s="67"/>
      <c r="Q69" s="67"/>
      <c r="R69" s="67"/>
      <c r="S69" s="67"/>
      <c r="T69" s="67"/>
      <c r="U69" s="67"/>
    </row>
    <row r="70" spans="1:21" s="60" customFormat="1" ht="19.5" customHeight="1">
      <c r="A70" s="77" t="s">
        <v>187</v>
      </c>
      <c r="B70" s="78" t="s">
        <v>188</v>
      </c>
      <c r="C70" s="79">
        <v>1700</v>
      </c>
      <c r="D70" s="79">
        <v>1450</v>
      </c>
      <c r="E70" s="80">
        <v>140</v>
      </c>
      <c r="F70" s="79">
        <v>75</v>
      </c>
      <c r="G70" s="80">
        <f t="shared" si="0"/>
        <v>1701.3000000000002</v>
      </c>
      <c r="H70" s="91">
        <f t="shared" si="1"/>
        <v>1631.75</v>
      </c>
      <c r="I70" s="123">
        <f t="shared" si="11"/>
        <v>1446.5408805031445</v>
      </c>
      <c r="J70" s="123">
        <f t="shared" si="12"/>
        <v>1395.440251572327</v>
      </c>
      <c r="K70" s="64"/>
      <c r="L70" s="65"/>
      <c r="M70" s="64"/>
      <c r="N70" s="66"/>
      <c r="O70" s="67"/>
      <c r="P70" s="67"/>
      <c r="Q70" s="67"/>
      <c r="R70" s="67"/>
      <c r="S70" s="67"/>
      <c r="T70" s="67"/>
      <c r="U70" s="67"/>
    </row>
    <row r="71" spans="1:21" s="60" customFormat="1" ht="19.5" customHeight="1">
      <c r="A71" s="77" t="s">
        <v>189</v>
      </c>
      <c r="B71" s="78" t="s">
        <v>190</v>
      </c>
      <c r="C71" s="79">
        <v>289</v>
      </c>
      <c r="D71" s="79">
        <v>240</v>
      </c>
      <c r="E71" s="80">
        <v>140</v>
      </c>
      <c r="F71" s="79">
        <v>75</v>
      </c>
      <c r="G71" s="80">
        <f t="shared" si="0"/>
        <v>406.6</v>
      </c>
      <c r="H71" s="91">
        <f t="shared" si="1"/>
        <v>337.05</v>
      </c>
      <c r="I71" s="123">
        <f t="shared" si="11"/>
        <v>337.2641509433962</v>
      </c>
      <c r="J71" s="123">
        <f t="shared" si="12"/>
        <v>286.1635220125786</v>
      </c>
      <c r="K71" s="64"/>
      <c r="L71" s="65"/>
      <c r="M71" s="64"/>
      <c r="N71" s="66"/>
      <c r="O71" s="67"/>
      <c r="P71" s="67"/>
      <c r="Q71" s="67"/>
      <c r="R71" s="67"/>
      <c r="S71" s="67"/>
      <c r="T71" s="67"/>
      <c r="U71" s="67"/>
    </row>
    <row r="72" spans="1:21" s="60" customFormat="1" ht="19.5" customHeight="1">
      <c r="A72" s="77" t="s">
        <v>191</v>
      </c>
      <c r="B72" s="78" t="s">
        <v>192</v>
      </c>
      <c r="C72" s="79">
        <v>289</v>
      </c>
      <c r="D72" s="79">
        <v>240</v>
      </c>
      <c r="E72" s="80">
        <v>140</v>
      </c>
      <c r="F72" s="79">
        <v>75</v>
      </c>
      <c r="G72" s="80">
        <f t="shared" si="0"/>
        <v>406.6</v>
      </c>
      <c r="H72" s="91">
        <f t="shared" si="1"/>
        <v>337.05</v>
      </c>
      <c r="I72" s="123">
        <f t="shared" si="11"/>
        <v>337.2641509433962</v>
      </c>
      <c r="J72" s="123">
        <f t="shared" si="12"/>
        <v>286.1635220125786</v>
      </c>
      <c r="K72" s="64"/>
      <c r="L72" s="65"/>
      <c r="M72" s="64"/>
      <c r="N72" s="66"/>
      <c r="O72" s="67"/>
      <c r="P72" s="67"/>
      <c r="Q72" s="67"/>
      <c r="R72" s="67"/>
      <c r="S72" s="67"/>
      <c r="T72" s="67"/>
      <c r="U72" s="67"/>
    </row>
    <row r="73" spans="1:21" s="60" customFormat="1" ht="19.5" customHeight="1">
      <c r="A73" s="96"/>
      <c r="B73" s="90" t="s">
        <v>265</v>
      </c>
      <c r="C73" s="72">
        <v>239</v>
      </c>
      <c r="D73" s="98"/>
      <c r="E73" s="80"/>
      <c r="F73" s="79">
        <v>30</v>
      </c>
      <c r="G73" s="80"/>
      <c r="H73" s="91"/>
      <c r="I73" s="123"/>
      <c r="J73" s="123">
        <f t="shared" si="12"/>
        <v>211.47798742138363</v>
      </c>
      <c r="K73" s="64"/>
      <c r="L73" s="65"/>
      <c r="M73" s="64"/>
      <c r="N73" s="66"/>
      <c r="O73" s="67"/>
      <c r="P73" s="67"/>
      <c r="Q73" s="67"/>
      <c r="R73" s="67"/>
      <c r="S73" s="67"/>
      <c r="T73" s="67"/>
      <c r="U73" s="67"/>
    </row>
    <row r="74" spans="1:21" s="60" customFormat="1" ht="19.5" customHeight="1">
      <c r="A74" s="77" t="s">
        <v>193</v>
      </c>
      <c r="B74" s="90" t="s">
        <v>61</v>
      </c>
      <c r="C74" s="72">
        <v>99</v>
      </c>
      <c r="D74" s="98">
        <v>82</v>
      </c>
      <c r="E74" s="74">
        <v>20</v>
      </c>
      <c r="F74" s="72">
        <v>30</v>
      </c>
      <c r="G74" s="74">
        <f t="shared" si="0"/>
        <v>109.14</v>
      </c>
      <c r="H74" s="75">
        <f t="shared" si="1"/>
        <v>119.84</v>
      </c>
      <c r="I74" s="122">
        <f aca="true" t="shared" si="13" ref="I74:I93">((C74+E74)*1.25)/1.59</f>
        <v>93.55345911949685</v>
      </c>
      <c r="J74" s="122">
        <f t="shared" si="12"/>
        <v>101.41509433962264</v>
      </c>
      <c r="K74" s="64">
        <f t="shared" si="2"/>
        <v>86.65548387096774</v>
      </c>
      <c r="L74" s="65">
        <f t="shared" si="3"/>
        <v>94.43225806451613</v>
      </c>
      <c r="M74" s="64">
        <f t="shared" si="4"/>
        <v>74.81142857142858</v>
      </c>
      <c r="N74" s="66"/>
      <c r="O74" s="67"/>
      <c r="P74" s="67"/>
      <c r="Q74" s="67"/>
      <c r="R74" s="67"/>
      <c r="S74" s="67"/>
      <c r="T74" s="67"/>
      <c r="U74" s="67"/>
    </row>
    <row r="75" spans="1:21" s="60" customFormat="1" ht="19.5" customHeight="1">
      <c r="A75" s="77" t="s">
        <v>194</v>
      </c>
      <c r="B75" s="76" t="s">
        <v>119</v>
      </c>
      <c r="C75" s="72">
        <v>10</v>
      </c>
      <c r="D75" s="72">
        <v>8</v>
      </c>
      <c r="E75" s="74">
        <v>15</v>
      </c>
      <c r="F75" s="72">
        <v>15</v>
      </c>
      <c r="G75" s="74">
        <f t="shared" si="0"/>
        <v>24.610000000000003</v>
      </c>
      <c r="H75" s="75">
        <f t="shared" si="1"/>
        <v>24.610000000000003</v>
      </c>
      <c r="I75" s="122">
        <f t="shared" si="13"/>
        <v>19.654088050314463</v>
      </c>
      <c r="J75" s="122">
        <f t="shared" si="12"/>
        <v>19.654088050314463</v>
      </c>
      <c r="K75" s="64">
        <f t="shared" si="2"/>
        <v>18.251612903225805</v>
      </c>
      <c r="L75" s="65">
        <f t="shared" si="3"/>
        <v>19.838709677419356</v>
      </c>
      <c r="M75" s="64"/>
      <c r="N75" s="66"/>
      <c r="O75" s="67"/>
      <c r="P75" s="67"/>
      <c r="Q75" s="67"/>
      <c r="R75" s="67"/>
      <c r="S75" s="67"/>
      <c r="T75" s="67"/>
      <c r="U75" s="67"/>
    </row>
    <row r="76" spans="2:21" s="60" customFormat="1" ht="19.5" customHeight="1">
      <c r="B76" s="90" t="s">
        <v>27</v>
      </c>
      <c r="C76" s="72">
        <v>329</v>
      </c>
      <c r="D76" s="72">
        <v>205</v>
      </c>
      <c r="E76" s="74">
        <v>140</v>
      </c>
      <c r="F76" s="74">
        <v>110</v>
      </c>
      <c r="G76" s="74">
        <f t="shared" si="0"/>
        <v>369.15000000000003</v>
      </c>
      <c r="H76" s="75">
        <f t="shared" si="1"/>
        <v>337.05</v>
      </c>
      <c r="I76" s="122">
        <f t="shared" si="13"/>
        <v>368.71069182389937</v>
      </c>
      <c r="J76" s="122">
        <f t="shared" si="12"/>
        <v>345.125786163522</v>
      </c>
      <c r="K76" s="64">
        <f t="shared" si="2"/>
        <v>296.1522580645161</v>
      </c>
      <c r="L76" s="65">
        <f t="shared" si="3"/>
        <v>372.1741935483871</v>
      </c>
      <c r="M76" s="64">
        <f t="shared" si="4"/>
        <v>299.04</v>
      </c>
      <c r="N76" s="66"/>
      <c r="O76" s="67"/>
      <c r="P76" s="67"/>
      <c r="Q76" s="67"/>
      <c r="R76" s="67"/>
      <c r="S76" s="67"/>
      <c r="T76" s="67"/>
      <c r="U76" s="67"/>
    </row>
    <row r="77" spans="2:21" s="60" customFormat="1" ht="19.5" customHeight="1">
      <c r="B77" s="90" t="s">
        <v>56</v>
      </c>
      <c r="C77" s="72">
        <v>329</v>
      </c>
      <c r="D77" s="72">
        <v>205</v>
      </c>
      <c r="E77" s="74">
        <v>140</v>
      </c>
      <c r="F77" s="74">
        <v>110</v>
      </c>
      <c r="G77" s="74">
        <f t="shared" si="0"/>
        <v>369.15000000000003</v>
      </c>
      <c r="H77" s="75">
        <f t="shared" si="1"/>
        <v>337.05</v>
      </c>
      <c r="I77" s="122">
        <f t="shared" si="13"/>
        <v>368.71069182389937</v>
      </c>
      <c r="J77" s="122">
        <f t="shared" si="12"/>
        <v>345.125786163522</v>
      </c>
      <c r="K77" s="64">
        <f t="shared" si="2"/>
        <v>296.1522580645161</v>
      </c>
      <c r="L77" s="65">
        <f t="shared" si="3"/>
        <v>372.1741935483871</v>
      </c>
      <c r="M77" s="64">
        <f t="shared" si="4"/>
        <v>299.04</v>
      </c>
      <c r="N77" s="66"/>
      <c r="O77" s="67"/>
      <c r="P77" s="67"/>
      <c r="Q77" s="67"/>
      <c r="R77" s="67"/>
      <c r="S77" s="67"/>
      <c r="T77" s="67"/>
      <c r="U77" s="67"/>
    </row>
    <row r="78" spans="2:21" s="60" customFormat="1" ht="19.5" customHeight="1">
      <c r="B78" s="90" t="s">
        <v>57</v>
      </c>
      <c r="C78" s="74">
        <v>319</v>
      </c>
      <c r="D78" s="74">
        <v>525</v>
      </c>
      <c r="E78" s="74">
        <v>140</v>
      </c>
      <c r="F78" s="74">
        <v>110</v>
      </c>
      <c r="G78" s="74">
        <f t="shared" si="0"/>
        <v>711.5500000000001</v>
      </c>
      <c r="H78" s="75">
        <f t="shared" si="1"/>
        <v>679.45</v>
      </c>
      <c r="I78" s="122">
        <f t="shared" si="13"/>
        <v>360.8490566037736</v>
      </c>
      <c r="J78" s="122">
        <f t="shared" si="12"/>
        <v>337.2641509433962</v>
      </c>
      <c r="K78" s="64">
        <f t="shared" si="2"/>
        <v>289.80387096774194</v>
      </c>
      <c r="L78" s="65">
        <f t="shared" si="3"/>
        <v>364.2387096774193</v>
      </c>
      <c r="M78" s="64">
        <f t="shared" si="4"/>
        <v>292.86857142857144</v>
      </c>
      <c r="N78" s="66"/>
      <c r="O78" s="67"/>
      <c r="P78" s="67"/>
      <c r="Q78" s="67"/>
      <c r="R78" s="67"/>
      <c r="S78" s="67"/>
      <c r="T78" s="67"/>
      <c r="U78" s="67"/>
    </row>
    <row r="79" spans="1:21" s="60" customFormat="1" ht="19.5" customHeight="1">
      <c r="A79" s="96" t="s">
        <v>195</v>
      </c>
      <c r="B79" s="90" t="s">
        <v>98</v>
      </c>
      <c r="C79" s="99">
        <v>309</v>
      </c>
      <c r="D79" s="98">
        <v>230</v>
      </c>
      <c r="E79" s="74">
        <v>140</v>
      </c>
      <c r="F79" s="72">
        <v>130</v>
      </c>
      <c r="G79" s="74">
        <f t="shared" si="0"/>
        <v>395.90000000000003</v>
      </c>
      <c r="H79" s="75">
        <f t="shared" si="1"/>
        <v>385.20000000000005</v>
      </c>
      <c r="I79" s="122">
        <f t="shared" si="13"/>
        <v>352.98742138364776</v>
      </c>
      <c r="J79" s="122">
        <f t="shared" si="12"/>
        <v>345.125786163522</v>
      </c>
      <c r="K79" s="64">
        <f t="shared" si="2"/>
        <v>299.32645161290327</v>
      </c>
      <c r="L79" s="65">
        <f t="shared" si="3"/>
        <v>356.30322580645156</v>
      </c>
      <c r="M79" s="64">
        <f t="shared" si="4"/>
        <v>286.69714285714286</v>
      </c>
      <c r="N79" s="66"/>
      <c r="O79" s="67"/>
      <c r="P79" s="67"/>
      <c r="Q79" s="67"/>
      <c r="R79" s="67"/>
      <c r="S79" s="67"/>
      <c r="T79" s="67"/>
      <c r="U79" s="67"/>
    </row>
    <row r="80" spans="1:21" s="60" customFormat="1" ht="19.5" customHeight="1">
      <c r="A80" s="96" t="s">
        <v>196</v>
      </c>
      <c r="B80" s="90" t="s">
        <v>99</v>
      </c>
      <c r="C80" s="72">
        <v>319</v>
      </c>
      <c r="D80" s="98">
        <v>240</v>
      </c>
      <c r="E80" s="74">
        <v>140</v>
      </c>
      <c r="F80" s="72">
        <v>130</v>
      </c>
      <c r="G80" s="74">
        <f t="shared" si="0"/>
        <v>406.6</v>
      </c>
      <c r="H80" s="75"/>
      <c r="I80" s="122">
        <f t="shared" si="13"/>
        <v>360.8490566037736</v>
      </c>
      <c r="J80" s="122">
        <f t="shared" si="12"/>
        <v>352.98742138364776</v>
      </c>
      <c r="K80" s="64">
        <f aca="true" t="shared" si="14" ref="K80:K158">(((C80*0.8)+F80)*1.23)/1.55</f>
        <v>305.67483870967743</v>
      </c>
      <c r="L80" s="65">
        <f aca="true" t="shared" si="15" ref="L80:L160">((C80+E80)*1.23)/1.55</f>
        <v>364.2387096774193</v>
      </c>
      <c r="M80" s="64">
        <f t="shared" si="4"/>
        <v>292.86857142857144</v>
      </c>
      <c r="N80" s="66"/>
      <c r="O80" s="67"/>
      <c r="P80" s="67"/>
      <c r="Q80" s="67"/>
      <c r="R80" s="67"/>
      <c r="S80" s="67"/>
      <c r="T80" s="67"/>
      <c r="U80" s="67"/>
    </row>
    <row r="81" spans="2:21" s="60" customFormat="1" ht="19.5" customHeight="1">
      <c r="B81" s="90" t="s">
        <v>92</v>
      </c>
      <c r="C81" s="72">
        <v>380</v>
      </c>
      <c r="D81" s="72">
        <v>275</v>
      </c>
      <c r="E81" s="74">
        <v>85</v>
      </c>
      <c r="F81" s="72">
        <v>50</v>
      </c>
      <c r="G81" s="74">
        <f>(D81+E81)*1.07</f>
        <v>385.20000000000005</v>
      </c>
      <c r="H81" s="75">
        <f aca="true" t="shared" si="16" ref="H81:H96">(D81+F81)*1.07</f>
        <v>347.75</v>
      </c>
      <c r="I81" s="122">
        <f t="shared" si="13"/>
        <v>365.566037735849</v>
      </c>
      <c r="J81" s="122">
        <f t="shared" si="12"/>
        <v>338.0503144654088</v>
      </c>
      <c r="K81" s="64">
        <f aca="true" t="shared" si="17" ref="K81:K95">(((C81*0.8)+F81)*1.23)/1.55</f>
        <v>280.9161290322581</v>
      </c>
      <c r="L81" s="65">
        <f aca="true" t="shared" si="18" ref="L81:L97">((C81+E81)*1.23)/1.55</f>
        <v>369</v>
      </c>
      <c r="M81" s="64">
        <f>(((C81*0.9)+E81)*1.2)/1.75</f>
        <v>292.8</v>
      </c>
      <c r="N81" s="66"/>
      <c r="O81" s="67"/>
      <c r="P81" s="67"/>
      <c r="Q81" s="67"/>
      <c r="R81" s="67"/>
      <c r="S81" s="67"/>
      <c r="T81" s="67"/>
      <c r="U81" s="67"/>
    </row>
    <row r="82" spans="2:21" s="60" customFormat="1" ht="19.5" customHeight="1">
      <c r="B82" s="76" t="s">
        <v>134</v>
      </c>
      <c r="C82" s="72">
        <v>250</v>
      </c>
      <c r="D82" s="72">
        <v>175</v>
      </c>
      <c r="E82" s="72">
        <v>120</v>
      </c>
      <c r="F82" s="72">
        <v>80</v>
      </c>
      <c r="G82" s="74">
        <f aca="true" t="shared" si="19" ref="G82:G96">(D82+E82)*1.07</f>
        <v>315.65000000000003</v>
      </c>
      <c r="H82" s="75">
        <f t="shared" si="16"/>
        <v>272.85</v>
      </c>
      <c r="I82" s="122">
        <f t="shared" si="13"/>
        <v>290.8805031446541</v>
      </c>
      <c r="J82" s="122">
        <f t="shared" si="12"/>
        <v>259.4339622641509</v>
      </c>
      <c r="K82" s="64">
        <f t="shared" si="17"/>
        <v>222.19354838709674</v>
      </c>
      <c r="L82" s="65">
        <f t="shared" si="18"/>
        <v>293.6129032258064</v>
      </c>
      <c r="M82" s="64">
        <f>(((C82*0.9)+E82)*1.2)/1.75</f>
        <v>236.57142857142858</v>
      </c>
      <c r="N82" s="66"/>
      <c r="O82" s="67"/>
      <c r="P82" s="67"/>
      <c r="Q82" s="67"/>
      <c r="R82" s="67"/>
      <c r="S82" s="67"/>
      <c r="T82" s="67"/>
      <c r="U82" s="67"/>
    </row>
    <row r="83" spans="1:21" s="60" customFormat="1" ht="19.5" customHeight="1">
      <c r="A83" s="96" t="s">
        <v>197</v>
      </c>
      <c r="B83" s="76" t="s">
        <v>112</v>
      </c>
      <c r="C83" s="72">
        <v>85</v>
      </c>
      <c r="D83" s="98">
        <v>70</v>
      </c>
      <c r="E83" s="72">
        <v>80</v>
      </c>
      <c r="F83" s="72">
        <v>30</v>
      </c>
      <c r="G83" s="74">
        <f t="shared" si="19"/>
        <v>160.5</v>
      </c>
      <c r="H83" s="75">
        <f t="shared" si="16"/>
        <v>107</v>
      </c>
      <c r="I83" s="122">
        <f t="shared" si="13"/>
        <v>129.71698113207546</v>
      </c>
      <c r="J83" s="122">
        <f t="shared" si="12"/>
        <v>90.40880503144653</v>
      </c>
      <c r="K83" s="64">
        <f t="shared" si="17"/>
        <v>77.76774193548387</v>
      </c>
      <c r="L83" s="65">
        <f t="shared" si="18"/>
        <v>130.93548387096774</v>
      </c>
      <c r="M83" s="64"/>
      <c r="N83" s="66"/>
      <c r="O83" s="67"/>
      <c r="P83" s="67"/>
      <c r="Q83" s="67"/>
      <c r="R83" s="67"/>
      <c r="S83" s="67"/>
      <c r="T83" s="67"/>
      <c r="U83" s="67"/>
    </row>
    <row r="84" spans="1:21" s="60" customFormat="1" ht="19.5" customHeight="1">
      <c r="A84" s="96" t="s">
        <v>198</v>
      </c>
      <c r="B84" s="76" t="s">
        <v>113</v>
      </c>
      <c r="C84" s="72">
        <v>110</v>
      </c>
      <c r="D84" s="98">
        <v>90</v>
      </c>
      <c r="E84" s="72">
        <v>80</v>
      </c>
      <c r="F84" s="72">
        <v>30</v>
      </c>
      <c r="G84" s="74">
        <f t="shared" si="19"/>
        <v>181.9</v>
      </c>
      <c r="H84" s="75">
        <f t="shared" si="16"/>
        <v>128.4</v>
      </c>
      <c r="I84" s="122">
        <f t="shared" si="13"/>
        <v>149.37106918238993</v>
      </c>
      <c r="J84" s="122">
        <f t="shared" si="12"/>
        <v>110.062893081761</v>
      </c>
      <c r="K84" s="64">
        <f t="shared" si="17"/>
        <v>93.63870967741934</v>
      </c>
      <c r="L84" s="65">
        <f t="shared" si="18"/>
        <v>150.77419354838707</v>
      </c>
      <c r="M84" s="64"/>
      <c r="N84" s="66"/>
      <c r="O84" s="67"/>
      <c r="P84" s="67"/>
      <c r="Q84" s="67"/>
      <c r="R84" s="67"/>
      <c r="S84" s="67"/>
      <c r="T84" s="67"/>
      <c r="U84" s="67"/>
    </row>
    <row r="85" spans="1:21" s="60" customFormat="1" ht="19.5" customHeight="1">
      <c r="A85" s="96" t="s">
        <v>199</v>
      </c>
      <c r="B85" s="76" t="s">
        <v>114</v>
      </c>
      <c r="C85" s="72">
        <v>195</v>
      </c>
      <c r="D85" s="98">
        <v>160</v>
      </c>
      <c r="E85" s="72">
        <v>70</v>
      </c>
      <c r="F85" s="72">
        <v>30</v>
      </c>
      <c r="G85" s="74">
        <f t="shared" si="19"/>
        <v>246.10000000000002</v>
      </c>
      <c r="H85" s="75">
        <f t="shared" si="16"/>
        <v>203.3</v>
      </c>
      <c r="I85" s="122">
        <f t="shared" si="13"/>
        <v>208.33333333333331</v>
      </c>
      <c r="J85" s="122">
        <f t="shared" si="12"/>
        <v>176.88679245283018</v>
      </c>
      <c r="K85" s="64">
        <f t="shared" si="17"/>
        <v>147.6</v>
      </c>
      <c r="L85" s="65">
        <f t="shared" si="18"/>
        <v>210.29032258064515</v>
      </c>
      <c r="M85" s="64"/>
      <c r="N85" s="66"/>
      <c r="O85" s="67"/>
      <c r="P85" s="67"/>
      <c r="Q85" s="67"/>
      <c r="R85" s="67"/>
      <c r="S85" s="67"/>
      <c r="T85" s="67"/>
      <c r="U85" s="67"/>
    </row>
    <row r="86" spans="1:21" s="60" customFormat="1" ht="19.5" customHeight="1">
      <c r="A86" s="96" t="s">
        <v>200</v>
      </c>
      <c r="B86" s="76" t="s">
        <v>115</v>
      </c>
      <c r="C86" s="72">
        <v>195</v>
      </c>
      <c r="D86" s="98">
        <v>160</v>
      </c>
      <c r="E86" s="72">
        <v>70</v>
      </c>
      <c r="F86" s="72">
        <v>50</v>
      </c>
      <c r="G86" s="74">
        <f t="shared" si="19"/>
        <v>246.10000000000002</v>
      </c>
      <c r="H86" s="75">
        <f t="shared" si="16"/>
        <v>224.70000000000002</v>
      </c>
      <c r="I86" s="122">
        <f t="shared" si="13"/>
        <v>208.33333333333331</v>
      </c>
      <c r="J86" s="122">
        <f t="shared" si="12"/>
        <v>192.61006289308176</v>
      </c>
      <c r="K86" s="64">
        <f t="shared" si="17"/>
        <v>163.47096774193548</v>
      </c>
      <c r="L86" s="65">
        <f t="shared" si="18"/>
        <v>210.29032258064515</v>
      </c>
      <c r="M86" s="64"/>
      <c r="N86" s="66"/>
      <c r="O86" s="67"/>
      <c r="P86" s="67"/>
      <c r="Q86" s="67"/>
      <c r="R86" s="67"/>
      <c r="S86" s="67"/>
      <c r="T86" s="67"/>
      <c r="U86" s="67"/>
    </row>
    <row r="87" spans="1:21" s="60" customFormat="1" ht="19.5" customHeight="1">
      <c r="A87" s="96" t="s">
        <v>201</v>
      </c>
      <c r="B87" s="76" t="s">
        <v>116</v>
      </c>
      <c r="C87" s="72">
        <v>195</v>
      </c>
      <c r="D87" s="98">
        <v>160</v>
      </c>
      <c r="E87" s="72"/>
      <c r="F87" s="72">
        <v>50</v>
      </c>
      <c r="G87" s="74">
        <f t="shared" si="19"/>
        <v>171.20000000000002</v>
      </c>
      <c r="H87" s="75">
        <f t="shared" si="16"/>
        <v>224.70000000000002</v>
      </c>
      <c r="I87" s="122">
        <f t="shared" si="13"/>
        <v>153.30188679245282</v>
      </c>
      <c r="J87" s="122">
        <f t="shared" si="12"/>
        <v>192.61006289308176</v>
      </c>
      <c r="K87" s="64">
        <f t="shared" si="17"/>
        <v>163.47096774193548</v>
      </c>
      <c r="L87" s="65">
        <f t="shared" si="18"/>
        <v>154.74193548387095</v>
      </c>
      <c r="M87" s="64"/>
      <c r="N87" s="66"/>
      <c r="O87" s="67"/>
      <c r="P87" s="67"/>
      <c r="Q87" s="67"/>
      <c r="R87" s="67"/>
      <c r="S87" s="67"/>
      <c r="T87" s="67"/>
      <c r="U87" s="67"/>
    </row>
    <row r="88" spans="1:21" s="60" customFormat="1" ht="19.5" customHeight="1">
      <c r="A88" s="96" t="s">
        <v>202</v>
      </c>
      <c r="B88" s="76" t="s">
        <v>117</v>
      </c>
      <c r="C88" s="72">
        <v>195</v>
      </c>
      <c r="D88" s="98">
        <v>160</v>
      </c>
      <c r="E88" s="72"/>
      <c r="F88" s="72">
        <v>50</v>
      </c>
      <c r="G88" s="74">
        <f t="shared" si="19"/>
        <v>171.20000000000002</v>
      </c>
      <c r="H88" s="75">
        <f t="shared" si="16"/>
        <v>224.70000000000002</v>
      </c>
      <c r="I88" s="122">
        <f t="shared" si="13"/>
        <v>153.30188679245282</v>
      </c>
      <c r="J88" s="122">
        <f t="shared" si="12"/>
        <v>192.61006289308176</v>
      </c>
      <c r="K88" s="64">
        <f t="shared" si="17"/>
        <v>163.47096774193548</v>
      </c>
      <c r="L88" s="65">
        <f t="shared" si="18"/>
        <v>154.74193548387095</v>
      </c>
      <c r="M88" s="64"/>
      <c r="N88" s="66"/>
      <c r="O88" s="67"/>
      <c r="P88" s="67"/>
      <c r="Q88" s="67"/>
      <c r="R88" s="67"/>
      <c r="S88" s="67"/>
      <c r="T88" s="67"/>
      <c r="U88" s="67"/>
    </row>
    <row r="89" spans="1:21" s="60" customFormat="1" ht="19.5" customHeight="1">
      <c r="A89" s="96"/>
      <c r="B89" s="76" t="s">
        <v>278</v>
      </c>
      <c r="C89" s="72">
        <v>180</v>
      </c>
      <c r="D89" s="98">
        <v>160</v>
      </c>
      <c r="E89" s="72">
        <v>70</v>
      </c>
      <c r="F89" s="72">
        <v>50</v>
      </c>
      <c r="G89" s="74">
        <f>(D89+E89)*1.07</f>
        <v>246.10000000000002</v>
      </c>
      <c r="H89" s="75">
        <f>(D89+F89)*1.07</f>
        <v>224.70000000000002</v>
      </c>
      <c r="I89" s="122">
        <f>((C89+E89)*1.25)/1.59</f>
        <v>196.54088050314465</v>
      </c>
      <c r="J89" s="122">
        <f>((C89+F89)*1.25)/1.59</f>
        <v>180.81761006289307</v>
      </c>
      <c r="K89" s="64"/>
      <c r="L89" s="65"/>
      <c r="M89" s="64"/>
      <c r="N89" s="66"/>
      <c r="O89" s="67"/>
      <c r="P89" s="67"/>
      <c r="Q89" s="67"/>
      <c r="R89" s="67"/>
      <c r="S89" s="67"/>
      <c r="T89" s="67"/>
      <c r="U89" s="67"/>
    </row>
    <row r="90" spans="1:21" s="60" customFormat="1" ht="19.5" customHeight="1">
      <c r="A90" s="96" t="s">
        <v>203</v>
      </c>
      <c r="B90" s="76" t="s">
        <v>118</v>
      </c>
      <c r="C90" s="72">
        <v>50</v>
      </c>
      <c r="D90" s="98">
        <v>42</v>
      </c>
      <c r="E90" s="72">
        <v>30</v>
      </c>
      <c r="F90" s="72">
        <v>20</v>
      </c>
      <c r="G90" s="74">
        <f t="shared" si="19"/>
        <v>77.04</v>
      </c>
      <c r="H90" s="75">
        <f t="shared" si="16"/>
        <v>66.34</v>
      </c>
      <c r="I90" s="122">
        <f t="shared" si="13"/>
        <v>62.893081761006286</v>
      </c>
      <c r="J90" s="122">
        <f t="shared" si="12"/>
        <v>55.0314465408805</v>
      </c>
      <c r="K90" s="64">
        <f t="shared" si="17"/>
        <v>47.61290322580645</v>
      </c>
      <c r="L90" s="65">
        <f t="shared" si="18"/>
        <v>63.483870967741936</v>
      </c>
      <c r="M90" s="64"/>
      <c r="N90" s="66"/>
      <c r="O90" s="67"/>
      <c r="P90" s="67"/>
      <c r="Q90" s="67"/>
      <c r="R90" s="67"/>
      <c r="S90" s="67"/>
      <c r="T90" s="67"/>
      <c r="U90" s="67"/>
    </row>
    <row r="91" spans="1:21" s="60" customFormat="1" ht="19.5" customHeight="1">
      <c r="A91" s="96" t="s">
        <v>204</v>
      </c>
      <c r="B91" s="76" t="s">
        <v>120</v>
      </c>
      <c r="C91" s="99">
        <v>55</v>
      </c>
      <c r="D91" s="98">
        <v>40</v>
      </c>
      <c r="E91" s="72">
        <v>30</v>
      </c>
      <c r="F91" s="72">
        <v>20</v>
      </c>
      <c r="G91" s="74">
        <f t="shared" si="19"/>
        <v>74.9</v>
      </c>
      <c r="H91" s="75">
        <f t="shared" si="16"/>
        <v>64.2</v>
      </c>
      <c r="I91" s="122">
        <f t="shared" si="13"/>
        <v>66.82389937106917</v>
      </c>
      <c r="J91" s="122">
        <f t="shared" si="12"/>
        <v>58.96226415094339</v>
      </c>
      <c r="K91" s="64">
        <f t="shared" si="17"/>
        <v>50.78709677419354</v>
      </c>
      <c r="L91" s="65">
        <f t="shared" si="18"/>
        <v>67.45161290322581</v>
      </c>
      <c r="M91" s="64"/>
      <c r="N91" s="66"/>
      <c r="O91" s="67"/>
      <c r="P91" s="67"/>
      <c r="Q91" s="67"/>
      <c r="R91" s="67"/>
      <c r="S91" s="67"/>
      <c r="T91" s="67"/>
      <c r="U91" s="67"/>
    </row>
    <row r="92" spans="1:21" s="60" customFormat="1" ht="19.5" customHeight="1">
      <c r="A92" s="96"/>
      <c r="B92" s="76" t="s">
        <v>275</v>
      </c>
      <c r="C92" s="99">
        <v>260</v>
      </c>
      <c r="D92" s="98"/>
      <c r="E92" s="72">
        <v>50</v>
      </c>
      <c r="F92" s="72">
        <v>30</v>
      </c>
      <c r="G92" s="74">
        <f>(D92+E92)*1.07</f>
        <v>53.5</v>
      </c>
      <c r="H92" s="75">
        <f>(D92+F92)*1.07</f>
        <v>32.1</v>
      </c>
      <c r="I92" s="122">
        <f>((C92+E92)*1.25)/1.59</f>
        <v>243.71069182389937</v>
      </c>
      <c r="J92" s="122">
        <f>((C92+F92)*1.25)/1.59</f>
        <v>227.98742138364778</v>
      </c>
      <c r="K92" s="64"/>
      <c r="L92" s="65"/>
      <c r="M92" s="64"/>
      <c r="N92" s="66"/>
      <c r="O92" s="67"/>
      <c r="P92" s="67"/>
      <c r="Q92" s="67"/>
      <c r="R92" s="67"/>
      <c r="S92" s="67"/>
      <c r="T92" s="67"/>
      <c r="U92" s="67"/>
    </row>
    <row r="93" spans="1:21" s="60" customFormat="1" ht="19.5" customHeight="1">
      <c r="A93" s="96" t="s">
        <v>261</v>
      </c>
      <c r="B93" s="76" t="s">
        <v>262</v>
      </c>
      <c r="C93" s="99">
        <v>12</v>
      </c>
      <c r="D93" s="98"/>
      <c r="E93" s="72">
        <v>30</v>
      </c>
      <c r="F93" s="72">
        <v>20</v>
      </c>
      <c r="G93" s="74"/>
      <c r="H93" s="75"/>
      <c r="I93" s="122">
        <f t="shared" si="13"/>
        <v>33.0188679245283</v>
      </c>
      <c r="J93" s="122">
        <f t="shared" si="12"/>
        <v>25.157232704402514</v>
      </c>
      <c r="K93" s="64">
        <f t="shared" si="17"/>
        <v>23.489032258064515</v>
      </c>
      <c r="L93" s="65">
        <f t="shared" si="18"/>
        <v>33.329032258064515</v>
      </c>
      <c r="M93" s="64"/>
      <c r="N93" s="66"/>
      <c r="O93" s="67"/>
      <c r="P93" s="67"/>
      <c r="Q93" s="67"/>
      <c r="R93" s="67"/>
      <c r="S93" s="67"/>
      <c r="T93" s="67"/>
      <c r="U93" s="67"/>
    </row>
    <row r="94" spans="1:21" s="60" customFormat="1" ht="19.5" customHeight="1">
      <c r="A94" s="96" t="s">
        <v>263</v>
      </c>
      <c r="B94" s="76" t="s">
        <v>264</v>
      </c>
      <c r="C94" s="99">
        <v>25</v>
      </c>
      <c r="D94" s="98"/>
      <c r="E94" s="72">
        <v>30</v>
      </c>
      <c r="F94" s="72">
        <v>20</v>
      </c>
      <c r="G94" s="74"/>
      <c r="H94" s="75"/>
      <c r="I94" s="122"/>
      <c r="J94" s="122">
        <f t="shared" si="12"/>
        <v>35.37735849056604</v>
      </c>
      <c r="K94" s="64">
        <f t="shared" si="17"/>
        <v>31.741935483870968</v>
      </c>
      <c r="L94" s="65"/>
      <c r="M94" s="64"/>
      <c r="N94" s="66"/>
      <c r="O94" s="67"/>
      <c r="P94" s="67"/>
      <c r="Q94" s="67"/>
      <c r="R94" s="67"/>
      <c r="S94" s="67"/>
      <c r="T94" s="67"/>
      <c r="U94" s="67"/>
    </row>
    <row r="95" spans="1:21" s="60" customFormat="1" ht="19.5" customHeight="1">
      <c r="A95" s="96" t="s">
        <v>205</v>
      </c>
      <c r="B95" s="76" t="s">
        <v>137</v>
      </c>
      <c r="C95" s="72">
        <v>239</v>
      </c>
      <c r="D95" s="72">
        <v>195</v>
      </c>
      <c r="E95" s="72">
        <v>75</v>
      </c>
      <c r="F95" s="72">
        <v>75</v>
      </c>
      <c r="G95" s="74">
        <f t="shared" si="19"/>
        <v>288.90000000000003</v>
      </c>
      <c r="H95" s="75">
        <f t="shared" si="16"/>
        <v>288.90000000000003</v>
      </c>
      <c r="I95" s="122">
        <f>((C95+E95)*1.25)/1.59</f>
        <v>246.85534591194968</v>
      </c>
      <c r="J95" s="122">
        <f t="shared" si="12"/>
        <v>246.85534591194968</v>
      </c>
      <c r="K95" s="64">
        <f t="shared" si="17"/>
        <v>211.24258064516133</v>
      </c>
      <c r="L95" s="65">
        <f t="shared" si="18"/>
        <v>249.17419354838708</v>
      </c>
      <c r="M95" s="64"/>
      <c r="N95" s="66"/>
      <c r="O95" s="67"/>
      <c r="P95" s="67"/>
      <c r="Q95" s="67"/>
      <c r="R95" s="67"/>
      <c r="S95" s="67"/>
      <c r="T95" s="67"/>
      <c r="U95" s="67"/>
    </row>
    <row r="96" spans="1:21" s="60" customFormat="1" ht="19.5" customHeight="1">
      <c r="A96" s="96"/>
      <c r="B96" s="102" t="s">
        <v>276</v>
      </c>
      <c r="C96" s="100">
        <v>295</v>
      </c>
      <c r="D96" s="100"/>
      <c r="E96" s="72">
        <v>80</v>
      </c>
      <c r="F96" s="72">
        <v>30</v>
      </c>
      <c r="G96" s="74">
        <f t="shared" si="19"/>
        <v>85.60000000000001</v>
      </c>
      <c r="H96" s="75">
        <f t="shared" si="16"/>
        <v>32.1</v>
      </c>
      <c r="I96" s="122">
        <f>((C96+E96)*1.25)/1.59</f>
        <v>294.811320754717</v>
      </c>
      <c r="J96" s="122">
        <f t="shared" si="12"/>
        <v>255.50314465408803</v>
      </c>
      <c r="K96" s="64"/>
      <c r="L96" s="65"/>
      <c r="M96" s="64"/>
      <c r="N96" s="66"/>
      <c r="O96" s="67"/>
      <c r="P96" s="67"/>
      <c r="Q96" s="67"/>
      <c r="R96" s="67"/>
      <c r="S96" s="67"/>
      <c r="T96" s="67"/>
      <c r="U96" s="67"/>
    </row>
    <row r="97" spans="1:21" s="60" customFormat="1" ht="19.5" customHeight="1">
      <c r="A97" s="96"/>
      <c r="B97" s="102" t="s">
        <v>274</v>
      </c>
      <c r="C97" s="100">
        <v>389</v>
      </c>
      <c r="D97" s="100"/>
      <c r="E97" s="72">
        <v>80</v>
      </c>
      <c r="F97" s="72">
        <v>30</v>
      </c>
      <c r="G97" s="74">
        <f>(D97+E97)*1.07</f>
        <v>85.60000000000001</v>
      </c>
      <c r="H97" s="75">
        <f>(D97+F97)*1.07</f>
        <v>32.1</v>
      </c>
      <c r="I97" s="122">
        <f>((C97+E97)*1.25)/1.59</f>
        <v>368.71069182389937</v>
      </c>
      <c r="J97" s="122">
        <f>((C97+F97)*1.25)/1.59</f>
        <v>329.4025157232704</v>
      </c>
      <c r="K97" s="64"/>
      <c r="L97" s="65">
        <f t="shared" si="18"/>
        <v>372.1741935483871</v>
      </c>
      <c r="M97" s="64"/>
      <c r="N97" s="66"/>
      <c r="O97" s="67"/>
      <c r="P97" s="67"/>
      <c r="Q97" s="67"/>
      <c r="R97" s="67"/>
      <c r="S97" s="67"/>
      <c r="T97" s="67"/>
      <c r="U97" s="67"/>
    </row>
    <row r="98" spans="1:21" s="60" customFormat="1" ht="19.5" customHeight="1">
      <c r="A98" s="96"/>
      <c r="B98" s="102" t="s">
        <v>277</v>
      </c>
      <c r="C98" s="100">
        <v>395</v>
      </c>
      <c r="D98" s="100"/>
      <c r="E98" s="72">
        <v>80</v>
      </c>
      <c r="F98" s="72">
        <v>30</v>
      </c>
      <c r="G98" s="74">
        <f>(D98+E98)*1.07</f>
        <v>85.60000000000001</v>
      </c>
      <c r="H98" s="75">
        <f>(D98+F98)*1.07</f>
        <v>32.1</v>
      </c>
      <c r="I98" s="122">
        <f>((C98+E98)*1.25)/1.59</f>
        <v>373.4276729559748</v>
      </c>
      <c r="J98" s="122">
        <f>((C98+F98)*1.25)/1.59</f>
        <v>334.1194968553459</v>
      </c>
      <c r="K98" s="64"/>
      <c r="L98" s="65"/>
      <c r="M98" s="64"/>
      <c r="N98" s="66"/>
      <c r="O98" s="67"/>
      <c r="P98" s="67"/>
      <c r="Q98" s="67"/>
      <c r="R98" s="67"/>
      <c r="S98" s="67"/>
      <c r="T98" s="67"/>
      <c r="U98" s="67"/>
    </row>
    <row r="99" spans="1:21" s="60" customFormat="1" ht="19.5" customHeight="1">
      <c r="A99" s="96"/>
      <c r="B99" s="102"/>
      <c r="C99" s="100"/>
      <c r="D99" s="100"/>
      <c r="E99" s="100"/>
      <c r="F99" s="100"/>
      <c r="G99" s="93"/>
      <c r="H99" s="94"/>
      <c r="I99" s="122"/>
      <c r="J99" s="122"/>
      <c r="K99" s="64"/>
      <c r="L99" s="65"/>
      <c r="M99" s="64"/>
      <c r="N99" s="66"/>
      <c r="O99" s="67"/>
      <c r="P99" s="67"/>
      <c r="Q99" s="67"/>
      <c r="R99" s="67"/>
      <c r="S99" s="67"/>
      <c r="T99" s="67"/>
      <c r="U99" s="67"/>
    </row>
    <row r="100" spans="2:21" s="60" customFormat="1" ht="19.5" customHeight="1">
      <c r="B100" s="103" t="s">
        <v>122</v>
      </c>
      <c r="C100" s="87"/>
      <c r="D100" s="87"/>
      <c r="E100" s="87"/>
      <c r="F100" s="87"/>
      <c r="G100" s="87"/>
      <c r="H100" s="88"/>
      <c r="I100" s="125"/>
      <c r="J100" s="125"/>
      <c r="K100" s="64">
        <f t="shared" si="14"/>
        <v>0</v>
      </c>
      <c r="L100" s="65">
        <f t="shared" si="15"/>
        <v>0</v>
      </c>
      <c r="M100" s="64"/>
      <c r="N100" s="66"/>
      <c r="O100" s="67"/>
      <c r="P100" s="67"/>
      <c r="Q100" s="67"/>
      <c r="R100" s="67"/>
      <c r="S100" s="67"/>
      <c r="T100" s="67"/>
      <c r="U100" s="67"/>
    </row>
    <row r="101" spans="1:21" s="60" customFormat="1" ht="19.5" customHeight="1">
      <c r="A101" s="96" t="s">
        <v>206</v>
      </c>
      <c r="B101" s="89" t="s">
        <v>41</v>
      </c>
      <c r="C101" s="68">
        <v>189</v>
      </c>
      <c r="D101" s="97">
        <v>150</v>
      </c>
      <c r="E101" s="70">
        <v>85</v>
      </c>
      <c r="F101" s="68">
        <v>50</v>
      </c>
      <c r="G101" s="70">
        <f t="shared" si="0"/>
        <v>251.45000000000002</v>
      </c>
      <c r="H101" s="71">
        <f t="shared" si="1"/>
        <v>214</v>
      </c>
      <c r="I101" s="122">
        <f aca="true" t="shared" si="20" ref="I101:I110">((C101+E101)*1.25)/1.59</f>
        <v>215.40880503144652</v>
      </c>
      <c r="J101" s="122">
        <f aca="true" t="shared" si="21" ref="J101:J110">((C101+F101)*1.25)/1.59</f>
        <v>187.89308176100627</v>
      </c>
      <c r="K101" s="64">
        <f t="shared" si="14"/>
        <v>159.661935483871</v>
      </c>
      <c r="L101" s="65">
        <f t="shared" si="15"/>
        <v>217.4322580645161</v>
      </c>
      <c r="M101" s="64">
        <f aca="true" t="shared" si="22" ref="M101:M167">(((C101*0.9)+E101)*1.2)/1.75</f>
        <v>174.9257142857143</v>
      </c>
      <c r="N101" s="66"/>
      <c r="O101" s="67"/>
      <c r="P101" s="67"/>
      <c r="Q101" s="67"/>
      <c r="R101" s="67"/>
      <c r="S101" s="67"/>
      <c r="T101" s="67"/>
      <c r="U101" s="67"/>
    </row>
    <row r="102" spans="1:21" s="60" customFormat="1" ht="19.5" customHeight="1">
      <c r="A102" s="96" t="s">
        <v>207</v>
      </c>
      <c r="B102" s="90" t="s">
        <v>94</v>
      </c>
      <c r="C102" s="72">
        <v>169</v>
      </c>
      <c r="D102" s="98">
        <v>135</v>
      </c>
      <c r="E102" s="74">
        <v>85</v>
      </c>
      <c r="F102" s="72">
        <v>50</v>
      </c>
      <c r="G102" s="74">
        <f t="shared" si="0"/>
        <v>235.4</v>
      </c>
      <c r="H102" s="75"/>
      <c r="I102" s="122">
        <f t="shared" si="20"/>
        <v>199.68553459119497</v>
      </c>
      <c r="J102" s="122">
        <f t="shared" si="21"/>
        <v>172.16981132075472</v>
      </c>
      <c r="K102" s="64">
        <f t="shared" si="14"/>
        <v>146.96516129032258</v>
      </c>
      <c r="L102" s="65">
        <f t="shared" si="15"/>
        <v>201.56129032258065</v>
      </c>
      <c r="M102" s="64">
        <f t="shared" si="22"/>
        <v>162.58285714285714</v>
      </c>
      <c r="N102" s="66"/>
      <c r="O102" s="67"/>
      <c r="P102" s="67"/>
      <c r="Q102" s="67"/>
      <c r="R102" s="67"/>
      <c r="S102" s="67"/>
      <c r="T102" s="67"/>
      <c r="U102" s="67"/>
    </row>
    <row r="103" spans="2:21" s="60" customFormat="1" ht="19.5" customHeight="1">
      <c r="B103" s="90" t="s">
        <v>42</v>
      </c>
      <c r="C103" s="72">
        <v>169</v>
      </c>
      <c r="D103" s="72">
        <v>110</v>
      </c>
      <c r="E103" s="74">
        <v>85</v>
      </c>
      <c r="F103" s="72">
        <v>50</v>
      </c>
      <c r="G103" s="74">
        <f t="shared" si="0"/>
        <v>208.65</v>
      </c>
      <c r="H103" s="75">
        <f t="shared" si="1"/>
        <v>171.20000000000002</v>
      </c>
      <c r="I103" s="122">
        <f t="shared" si="20"/>
        <v>199.68553459119497</v>
      </c>
      <c r="J103" s="122">
        <f t="shared" si="21"/>
        <v>172.16981132075472</v>
      </c>
      <c r="K103" s="64">
        <f t="shared" si="14"/>
        <v>146.96516129032258</v>
      </c>
      <c r="L103" s="65">
        <f t="shared" si="15"/>
        <v>201.56129032258065</v>
      </c>
      <c r="M103" s="64">
        <f t="shared" si="22"/>
        <v>162.58285714285714</v>
      </c>
      <c r="N103" s="66"/>
      <c r="O103" s="67"/>
      <c r="P103" s="67"/>
      <c r="Q103" s="67"/>
      <c r="R103" s="67"/>
      <c r="S103" s="67"/>
      <c r="T103" s="67"/>
      <c r="U103" s="67"/>
    </row>
    <row r="104" spans="1:21" s="60" customFormat="1" ht="19.5" customHeight="1">
      <c r="A104" s="96" t="s">
        <v>208</v>
      </c>
      <c r="B104" s="90" t="s">
        <v>96</v>
      </c>
      <c r="C104" s="72">
        <v>169</v>
      </c>
      <c r="D104" s="98">
        <v>135</v>
      </c>
      <c r="E104" s="74">
        <v>85</v>
      </c>
      <c r="F104" s="72">
        <v>50</v>
      </c>
      <c r="G104" s="74">
        <f t="shared" si="0"/>
        <v>235.4</v>
      </c>
      <c r="H104" s="75">
        <f t="shared" si="1"/>
        <v>197.95000000000002</v>
      </c>
      <c r="I104" s="122">
        <f t="shared" si="20"/>
        <v>199.68553459119497</v>
      </c>
      <c r="J104" s="122">
        <f t="shared" si="21"/>
        <v>172.16981132075472</v>
      </c>
      <c r="K104" s="64">
        <f t="shared" si="14"/>
        <v>146.96516129032258</v>
      </c>
      <c r="L104" s="65">
        <f t="shared" si="15"/>
        <v>201.56129032258065</v>
      </c>
      <c r="M104" s="64">
        <f t="shared" si="22"/>
        <v>162.58285714285714</v>
      </c>
      <c r="N104" s="66"/>
      <c r="O104" s="67"/>
      <c r="P104" s="67"/>
      <c r="Q104" s="67"/>
      <c r="R104" s="67"/>
      <c r="S104" s="67"/>
      <c r="T104" s="67"/>
      <c r="U104" s="67"/>
    </row>
    <row r="105" spans="2:21" s="60" customFormat="1" ht="19.5" customHeight="1">
      <c r="B105" s="90" t="s">
        <v>58</v>
      </c>
      <c r="C105" s="72">
        <v>169</v>
      </c>
      <c r="D105" s="72">
        <v>110</v>
      </c>
      <c r="E105" s="74">
        <v>85</v>
      </c>
      <c r="F105" s="72">
        <v>50</v>
      </c>
      <c r="G105" s="74">
        <f t="shared" si="0"/>
        <v>208.65</v>
      </c>
      <c r="H105" s="75">
        <f t="shared" si="1"/>
        <v>171.20000000000002</v>
      </c>
      <c r="I105" s="122">
        <f t="shared" si="20"/>
        <v>199.68553459119497</v>
      </c>
      <c r="J105" s="122">
        <f t="shared" si="21"/>
        <v>172.16981132075472</v>
      </c>
      <c r="K105" s="64">
        <f t="shared" si="14"/>
        <v>146.96516129032258</v>
      </c>
      <c r="L105" s="65">
        <f t="shared" si="15"/>
        <v>201.56129032258065</v>
      </c>
      <c r="M105" s="64">
        <f t="shared" si="22"/>
        <v>162.58285714285714</v>
      </c>
      <c r="N105" s="66"/>
      <c r="O105" s="67"/>
      <c r="P105" s="67"/>
      <c r="Q105" s="67"/>
      <c r="R105" s="67"/>
      <c r="S105" s="67"/>
      <c r="T105" s="67"/>
      <c r="U105" s="67"/>
    </row>
    <row r="106" spans="2:21" s="60" customFormat="1" ht="19.5" customHeight="1">
      <c r="B106" s="90" t="s">
        <v>59</v>
      </c>
      <c r="C106" s="72">
        <v>169</v>
      </c>
      <c r="D106" s="72">
        <v>110</v>
      </c>
      <c r="E106" s="74">
        <v>85</v>
      </c>
      <c r="F106" s="72">
        <v>50</v>
      </c>
      <c r="G106" s="74">
        <f t="shared" si="0"/>
        <v>208.65</v>
      </c>
      <c r="H106" s="75">
        <f t="shared" si="1"/>
        <v>171.20000000000002</v>
      </c>
      <c r="I106" s="122">
        <f t="shared" si="20"/>
        <v>199.68553459119497</v>
      </c>
      <c r="J106" s="122">
        <f t="shared" si="21"/>
        <v>172.16981132075472</v>
      </c>
      <c r="K106" s="64">
        <f t="shared" si="14"/>
        <v>146.96516129032258</v>
      </c>
      <c r="L106" s="65">
        <f t="shared" si="15"/>
        <v>201.56129032258065</v>
      </c>
      <c r="M106" s="64">
        <f t="shared" si="22"/>
        <v>162.58285714285714</v>
      </c>
      <c r="N106" s="66"/>
      <c r="O106" s="67"/>
      <c r="P106" s="67"/>
      <c r="Q106" s="67"/>
      <c r="R106" s="67"/>
      <c r="S106" s="67"/>
      <c r="T106" s="67"/>
      <c r="U106" s="67"/>
    </row>
    <row r="107" spans="1:21" s="60" customFormat="1" ht="19.5" customHeight="1">
      <c r="A107" s="96" t="s">
        <v>209</v>
      </c>
      <c r="B107" s="90" t="s">
        <v>95</v>
      </c>
      <c r="C107" s="72">
        <v>169</v>
      </c>
      <c r="D107" s="98">
        <v>135</v>
      </c>
      <c r="E107" s="74">
        <v>85</v>
      </c>
      <c r="F107" s="72">
        <v>50</v>
      </c>
      <c r="G107" s="74">
        <f t="shared" si="0"/>
        <v>235.4</v>
      </c>
      <c r="H107" s="75"/>
      <c r="I107" s="122">
        <f t="shared" si="20"/>
        <v>199.68553459119497</v>
      </c>
      <c r="J107" s="122">
        <f t="shared" si="21"/>
        <v>172.16981132075472</v>
      </c>
      <c r="K107" s="64">
        <f t="shared" si="14"/>
        <v>146.96516129032258</v>
      </c>
      <c r="L107" s="65">
        <f t="shared" si="15"/>
        <v>201.56129032258065</v>
      </c>
      <c r="M107" s="64">
        <f t="shared" si="22"/>
        <v>162.58285714285714</v>
      </c>
      <c r="N107" s="66"/>
      <c r="O107" s="67"/>
      <c r="P107" s="67"/>
      <c r="Q107" s="67"/>
      <c r="R107" s="67"/>
      <c r="S107" s="67"/>
      <c r="T107" s="67"/>
      <c r="U107" s="67"/>
    </row>
    <row r="108" spans="1:21" s="60" customFormat="1" ht="19.5" customHeight="1">
      <c r="A108" s="96" t="s">
        <v>210</v>
      </c>
      <c r="B108" s="90" t="s">
        <v>97</v>
      </c>
      <c r="C108" s="72">
        <v>169</v>
      </c>
      <c r="D108" s="98">
        <v>135</v>
      </c>
      <c r="E108" s="74">
        <v>85</v>
      </c>
      <c r="F108" s="72">
        <v>50</v>
      </c>
      <c r="G108" s="74"/>
      <c r="H108" s="75"/>
      <c r="I108" s="122">
        <f t="shared" si="20"/>
        <v>199.68553459119497</v>
      </c>
      <c r="J108" s="122">
        <f t="shared" si="21"/>
        <v>172.16981132075472</v>
      </c>
      <c r="K108" s="64">
        <f t="shared" si="14"/>
        <v>146.96516129032258</v>
      </c>
      <c r="L108" s="65">
        <f t="shared" si="15"/>
        <v>201.56129032258065</v>
      </c>
      <c r="M108" s="64">
        <f t="shared" si="22"/>
        <v>162.58285714285714</v>
      </c>
      <c r="N108" s="66"/>
      <c r="O108" s="67"/>
      <c r="P108" s="67"/>
      <c r="Q108" s="67"/>
      <c r="R108" s="67"/>
      <c r="S108" s="67"/>
      <c r="T108" s="67"/>
      <c r="U108" s="67"/>
    </row>
    <row r="109" spans="1:21" s="60" customFormat="1" ht="19.5" customHeight="1">
      <c r="A109" s="96" t="s">
        <v>211</v>
      </c>
      <c r="B109" s="76" t="s">
        <v>121</v>
      </c>
      <c r="C109" s="72">
        <v>169</v>
      </c>
      <c r="D109" s="98">
        <v>135</v>
      </c>
      <c r="E109" s="74">
        <v>85</v>
      </c>
      <c r="F109" s="72">
        <v>50</v>
      </c>
      <c r="G109" s="74">
        <f>(D109+E109)*1.07</f>
        <v>235.4</v>
      </c>
      <c r="H109" s="75"/>
      <c r="I109" s="122">
        <f t="shared" si="20"/>
        <v>199.68553459119497</v>
      </c>
      <c r="J109" s="122">
        <f t="shared" si="21"/>
        <v>172.16981132075472</v>
      </c>
      <c r="K109" s="64">
        <f t="shared" si="14"/>
        <v>146.96516129032258</v>
      </c>
      <c r="L109" s="65">
        <f t="shared" si="15"/>
        <v>201.56129032258065</v>
      </c>
      <c r="M109" s="64">
        <f t="shared" si="22"/>
        <v>162.58285714285714</v>
      </c>
      <c r="N109" s="66"/>
      <c r="O109" s="67"/>
      <c r="P109" s="67"/>
      <c r="Q109" s="67"/>
      <c r="R109" s="67"/>
      <c r="S109" s="67"/>
      <c r="T109" s="67"/>
      <c r="U109" s="67"/>
    </row>
    <row r="110" spans="1:21" s="60" customFormat="1" ht="19.5" customHeight="1">
      <c r="A110" s="96" t="s">
        <v>212</v>
      </c>
      <c r="B110" s="90" t="s">
        <v>93</v>
      </c>
      <c r="C110" s="72">
        <v>169</v>
      </c>
      <c r="D110" s="98">
        <v>135</v>
      </c>
      <c r="E110" s="74">
        <v>85</v>
      </c>
      <c r="F110" s="72">
        <v>50</v>
      </c>
      <c r="G110" s="74">
        <f aca="true" t="shared" si="23" ref="G110:G151">(D110+E110)*1.07</f>
        <v>235.4</v>
      </c>
      <c r="H110" s="75">
        <f>(D110+F110)*1.07</f>
        <v>197.95000000000002</v>
      </c>
      <c r="I110" s="122">
        <f t="shared" si="20"/>
        <v>199.68553459119497</v>
      </c>
      <c r="J110" s="122">
        <f t="shared" si="21"/>
        <v>172.16981132075472</v>
      </c>
      <c r="K110" s="64">
        <f t="shared" si="14"/>
        <v>146.96516129032258</v>
      </c>
      <c r="L110" s="65">
        <f t="shared" si="15"/>
        <v>201.56129032258065</v>
      </c>
      <c r="M110" s="64">
        <f t="shared" si="22"/>
        <v>162.58285714285714</v>
      </c>
      <c r="N110" s="66"/>
      <c r="O110" s="67"/>
      <c r="P110" s="67"/>
      <c r="Q110" s="67"/>
      <c r="R110" s="67"/>
      <c r="S110" s="67"/>
      <c r="T110" s="67"/>
      <c r="U110" s="67"/>
    </row>
    <row r="111" spans="2:21" s="60" customFormat="1" ht="19.5" customHeight="1">
      <c r="B111" s="92"/>
      <c r="C111" s="100"/>
      <c r="D111" s="100"/>
      <c r="E111" s="93"/>
      <c r="F111" s="100"/>
      <c r="G111" s="93"/>
      <c r="H111" s="94"/>
      <c r="I111" s="126"/>
      <c r="J111" s="126"/>
      <c r="K111" s="64"/>
      <c r="L111" s="65"/>
      <c r="M111" s="64"/>
      <c r="N111" s="66"/>
      <c r="O111" s="67"/>
      <c r="P111" s="67"/>
      <c r="Q111" s="67"/>
      <c r="R111" s="67"/>
      <c r="S111" s="67"/>
      <c r="T111" s="67"/>
      <c r="U111" s="67"/>
    </row>
    <row r="112" spans="2:21" s="60" customFormat="1" ht="19.5" customHeight="1">
      <c r="B112" s="86" t="s">
        <v>28</v>
      </c>
      <c r="C112" s="87"/>
      <c r="D112" s="87"/>
      <c r="E112" s="87"/>
      <c r="F112" s="87"/>
      <c r="G112" s="87"/>
      <c r="H112" s="88"/>
      <c r="I112" s="125"/>
      <c r="J112" s="125"/>
      <c r="K112" s="64">
        <f t="shared" si="14"/>
        <v>0</v>
      </c>
      <c r="L112" s="65">
        <f t="shared" si="15"/>
        <v>0</v>
      </c>
      <c r="M112" s="64">
        <f t="shared" si="22"/>
        <v>0</v>
      </c>
      <c r="N112" s="66"/>
      <c r="O112" s="67"/>
      <c r="P112" s="67"/>
      <c r="Q112" s="67"/>
      <c r="R112" s="67"/>
      <c r="S112" s="67"/>
      <c r="T112" s="67"/>
      <c r="U112" s="67"/>
    </row>
    <row r="113" spans="1:21" s="60" customFormat="1" ht="19.5" customHeight="1">
      <c r="A113" s="96" t="s">
        <v>213</v>
      </c>
      <c r="B113" s="89" t="s">
        <v>30</v>
      </c>
      <c r="C113" s="101">
        <v>195</v>
      </c>
      <c r="D113" s="97">
        <v>165</v>
      </c>
      <c r="E113" s="70">
        <v>65</v>
      </c>
      <c r="F113" s="68">
        <v>75</v>
      </c>
      <c r="G113" s="70">
        <f t="shared" si="23"/>
        <v>246.10000000000002</v>
      </c>
      <c r="H113" s="71">
        <f aca="true" t="shared" si="24" ref="H113:H123">(D113+F113)*1.07</f>
        <v>256.8</v>
      </c>
      <c r="I113" s="121">
        <f aca="true" t="shared" si="25" ref="I113:I126">((C113+E113)*1.25)/1.59</f>
        <v>204.40251572327043</v>
      </c>
      <c r="J113" s="121">
        <f aca="true" t="shared" si="26" ref="J113:J126">((C113+F113)*1.25)/1.59</f>
        <v>212.2641509433962</v>
      </c>
      <c r="K113" s="64">
        <f t="shared" si="14"/>
        <v>183.30967741935484</v>
      </c>
      <c r="L113" s="65">
        <f t="shared" si="15"/>
        <v>206.32258064516128</v>
      </c>
      <c r="M113" s="64">
        <f t="shared" si="22"/>
        <v>164.91428571428568</v>
      </c>
      <c r="N113" s="66"/>
      <c r="O113" s="67"/>
      <c r="P113" s="67"/>
      <c r="Q113" s="67"/>
      <c r="R113" s="67"/>
      <c r="S113" s="67"/>
      <c r="T113" s="67"/>
      <c r="U113" s="67"/>
    </row>
    <row r="114" spans="1:21" s="60" customFormat="1" ht="19.5" customHeight="1">
      <c r="A114" s="96" t="s">
        <v>215</v>
      </c>
      <c r="B114" s="76" t="s">
        <v>214</v>
      </c>
      <c r="C114" s="99">
        <v>195</v>
      </c>
      <c r="D114" s="98">
        <v>165</v>
      </c>
      <c r="E114" s="74">
        <v>65</v>
      </c>
      <c r="F114" s="72">
        <v>75</v>
      </c>
      <c r="G114" s="74">
        <f t="shared" si="23"/>
        <v>246.10000000000002</v>
      </c>
      <c r="H114" s="75">
        <f t="shared" si="24"/>
        <v>256.8</v>
      </c>
      <c r="I114" s="122">
        <f t="shared" si="25"/>
        <v>204.40251572327043</v>
      </c>
      <c r="J114" s="122">
        <f t="shared" si="26"/>
        <v>212.2641509433962</v>
      </c>
      <c r="K114" s="64">
        <f t="shared" si="14"/>
        <v>183.30967741935484</v>
      </c>
      <c r="L114" s="65">
        <f t="shared" si="15"/>
        <v>206.32258064516128</v>
      </c>
      <c r="M114" s="64">
        <f t="shared" si="22"/>
        <v>164.91428571428568</v>
      </c>
      <c r="N114" s="66"/>
      <c r="O114" s="67"/>
      <c r="P114" s="67"/>
      <c r="Q114" s="67"/>
      <c r="R114" s="67"/>
      <c r="S114" s="67"/>
      <c r="T114" s="67"/>
      <c r="U114" s="67"/>
    </row>
    <row r="115" spans="1:21" s="60" customFormat="1" ht="19.5" customHeight="1">
      <c r="A115" s="96" t="s">
        <v>216</v>
      </c>
      <c r="B115" s="76" t="s">
        <v>217</v>
      </c>
      <c r="C115" s="99">
        <v>195</v>
      </c>
      <c r="D115" s="98">
        <v>165</v>
      </c>
      <c r="E115" s="74">
        <v>65</v>
      </c>
      <c r="F115" s="72">
        <v>75</v>
      </c>
      <c r="G115" s="74">
        <f t="shared" si="23"/>
        <v>246.10000000000002</v>
      </c>
      <c r="H115" s="75">
        <f t="shared" si="24"/>
        <v>256.8</v>
      </c>
      <c r="I115" s="122">
        <f t="shared" si="25"/>
        <v>204.40251572327043</v>
      </c>
      <c r="J115" s="122">
        <f t="shared" si="26"/>
        <v>212.2641509433962</v>
      </c>
      <c r="K115" s="64">
        <f t="shared" si="14"/>
        <v>183.30967741935484</v>
      </c>
      <c r="L115" s="65">
        <f t="shared" si="15"/>
        <v>206.32258064516128</v>
      </c>
      <c r="M115" s="64">
        <f t="shared" si="22"/>
        <v>164.91428571428568</v>
      </c>
      <c r="N115" s="66"/>
      <c r="O115" s="67"/>
      <c r="P115" s="67"/>
      <c r="Q115" s="67"/>
      <c r="R115" s="67"/>
      <c r="S115" s="67"/>
      <c r="T115" s="67"/>
      <c r="U115" s="67"/>
    </row>
    <row r="116" spans="1:21" s="60" customFormat="1" ht="19.5" customHeight="1">
      <c r="A116" s="96" t="s">
        <v>218</v>
      </c>
      <c r="B116" s="90" t="s">
        <v>31</v>
      </c>
      <c r="C116" s="99">
        <v>195</v>
      </c>
      <c r="D116" s="98">
        <v>165</v>
      </c>
      <c r="E116" s="74">
        <v>65</v>
      </c>
      <c r="F116" s="72">
        <v>75</v>
      </c>
      <c r="G116" s="74">
        <f t="shared" si="23"/>
        <v>246.10000000000002</v>
      </c>
      <c r="H116" s="75">
        <f t="shared" si="24"/>
        <v>256.8</v>
      </c>
      <c r="I116" s="122">
        <f t="shared" si="25"/>
        <v>204.40251572327043</v>
      </c>
      <c r="J116" s="122">
        <f t="shared" si="26"/>
        <v>212.2641509433962</v>
      </c>
      <c r="K116" s="64">
        <f t="shared" si="14"/>
        <v>183.30967741935484</v>
      </c>
      <c r="L116" s="65">
        <f t="shared" si="15"/>
        <v>206.32258064516128</v>
      </c>
      <c r="M116" s="64">
        <f t="shared" si="22"/>
        <v>164.91428571428568</v>
      </c>
      <c r="N116" s="66"/>
      <c r="O116" s="67"/>
      <c r="P116" s="67"/>
      <c r="Q116" s="67"/>
      <c r="R116" s="67"/>
      <c r="S116" s="67"/>
      <c r="T116" s="67"/>
      <c r="U116" s="67"/>
    </row>
    <row r="117" spans="1:21" s="60" customFormat="1" ht="19.5" customHeight="1">
      <c r="A117" s="96" t="s">
        <v>219</v>
      </c>
      <c r="B117" s="90" t="s">
        <v>32</v>
      </c>
      <c r="C117" s="72">
        <v>225</v>
      </c>
      <c r="D117" s="98">
        <v>190</v>
      </c>
      <c r="E117" s="74">
        <v>65</v>
      </c>
      <c r="F117" s="72">
        <v>75</v>
      </c>
      <c r="G117" s="74">
        <f t="shared" si="23"/>
        <v>272.85</v>
      </c>
      <c r="H117" s="75">
        <f t="shared" si="24"/>
        <v>283.55</v>
      </c>
      <c r="I117" s="122">
        <f t="shared" si="25"/>
        <v>227.98742138364778</v>
      </c>
      <c r="J117" s="122">
        <f t="shared" si="26"/>
        <v>235.84905660377356</v>
      </c>
      <c r="K117" s="64">
        <f t="shared" si="14"/>
        <v>202.3548387096774</v>
      </c>
      <c r="L117" s="65">
        <f t="shared" si="15"/>
        <v>230.1290322580645</v>
      </c>
      <c r="M117" s="64">
        <f t="shared" si="22"/>
        <v>183.42857142857142</v>
      </c>
      <c r="N117" s="66"/>
      <c r="O117" s="67"/>
      <c r="P117" s="67"/>
      <c r="Q117" s="67"/>
      <c r="R117" s="67"/>
      <c r="S117" s="67"/>
      <c r="T117" s="67"/>
      <c r="U117" s="67"/>
    </row>
    <row r="118" spans="1:21" s="60" customFormat="1" ht="19.5" customHeight="1">
      <c r="A118" s="96" t="s">
        <v>220</v>
      </c>
      <c r="B118" s="76" t="s">
        <v>221</v>
      </c>
      <c r="C118" s="72">
        <v>225</v>
      </c>
      <c r="D118" s="98">
        <v>190</v>
      </c>
      <c r="E118" s="74">
        <v>65</v>
      </c>
      <c r="F118" s="72">
        <v>75</v>
      </c>
      <c r="G118" s="74">
        <f t="shared" si="23"/>
        <v>272.85</v>
      </c>
      <c r="H118" s="75">
        <f t="shared" si="24"/>
        <v>283.55</v>
      </c>
      <c r="I118" s="122">
        <f t="shared" si="25"/>
        <v>227.98742138364778</v>
      </c>
      <c r="J118" s="122">
        <f t="shared" si="26"/>
        <v>235.84905660377356</v>
      </c>
      <c r="K118" s="64">
        <f t="shared" si="14"/>
        <v>202.3548387096774</v>
      </c>
      <c r="L118" s="65">
        <f t="shared" si="15"/>
        <v>230.1290322580645</v>
      </c>
      <c r="M118" s="64">
        <f t="shared" si="22"/>
        <v>183.42857142857142</v>
      </c>
      <c r="N118" s="66"/>
      <c r="O118" s="67"/>
      <c r="P118" s="67"/>
      <c r="Q118" s="67"/>
      <c r="R118" s="67"/>
      <c r="S118" s="67"/>
      <c r="T118" s="67"/>
      <c r="U118" s="67"/>
    </row>
    <row r="119" spans="1:21" s="60" customFormat="1" ht="19.5" customHeight="1">
      <c r="A119" s="96" t="s">
        <v>222</v>
      </c>
      <c r="B119" s="90" t="s">
        <v>33</v>
      </c>
      <c r="C119" s="72">
        <v>225</v>
      </c>
      <c r="D119" s="98">
        <v>190</v>
      </c>
      <c r="E119" s="74">
        <v>65</v>
      </c>
      <c r="F119" s="72">
        <v>75</v>
      </c>
      <c r="G119" s="74">
        <f t="shared" si="23"/>
        <v>272.85</v>
      </c>
      <c r="H119" s="75">
        <f t="shared" si="24"/>
        <v>283.55</v>
      </c>
      <c r="I119" s="122">
        <f t="shared" si="25"/>
        <v>227.98742138364778</v>
      </c>
      <c r="J119" s="122">
        <f t="shared" si="26"/>
        <v>235.84905660377356</v>
      </c>
      <c r="K119" s="64">
        <f t="shared" si="14"/>
        <v>202.3548387096774</v>
      </c>
      <c r="L119" s="65">
        <f t="shared" si="15"/>
        <v>230.1290322580645</v>
      </c>
      <c r="M119" s="64">
        <f t="shared" si="22"/>
        <v>183.42857142857142</v>
      </c>
      <c r="N119" s="66"/>
      <c r="O119" s="67"/>
      <c r="P119" s="67"/>
      <c r="Q119" s="67"/>
      <c r="R119" s="67"/>
      <c r="S119" s="67"/>
      <c r="T119" s="67"/>
      <c r="U119" s="67"/>
    </row>
    <row r="120" spans="1:21" s="60" customFormat="1" ht="19.5" customHeight="1">
      <c r="A120" s="96" t="s">
        <v>223</v>
      </c>
      <c r="B120" s="90" t="s">
        <v>68</v>
      </c>
      <c r="C120" s="72">
        <v>259</v>
      </c>
      <c r="D120" s="98">
        <v>220</v>
      </c>
      <c r="E120" s="74">
        <v>65</v>
      </c>
      <c r="F120" s="72">
        <v>75</v>
      </c>
      <c r="G120" s="74">
        <f t="shared" si="23"/>
        <v>304.95000000000005</v>
      </c>
      <c r="H120" s="75">
        <f t="shared" si="24"/>
        <v>315.65000000000003</v>
      </c>
      <c r="I120" s="122">
        <f t="shared" si="25"/>
        <v>254.71698113207546</v>
      </c>
      <c r="J120" s="122">
        <f t="shared" si="26"/>
        <v>262.57861635220127</v>
      </c>
      <c r="K120" s="64">
        <f t="shared" si="14"/>
        <v>223.9393548387097</v>
      </c>
      <c r="L120" s="65">
        <f t="shared" si="15"/>
        <v>257.1096774193548</v>
      </c>
      <c r="M120" s="64">
        <f t="shared" si="22"/>
        <v>204.4114285714286</v>
      </c>
      <c r="N120" s="66"/>
      <c r="O120" s="67"/>
      <c r="P120" s="67"/>
      <c r="Q120" s="67"/>
      <c r="R120" s="67"/>
      <c r="S120" s="67"/>
      <c r="T120" s="67"/>
      <c r="U120" s="67"/>
    </row>
    <row r="121" spans="1:21" s="60" customFormat="1" ht="19.5" customHeight="1">
      <c r="A121" s="96" t="s">
        <v>224</v>
      </c>
      <c r="B121" s="90" t="s">
        <v>69</v>
      </c>
      <c r="C121" s="72">
        <v>599</v>
      </c>
      <c r="D121" s="98">
        <v>510</v>
      </c>
      <c r="E121" s="74">
        <v>65</v>
      </c>
      <c r="F121" s="72">
        <v>75</v>
      </c>
      <c r="G121" s="74">
        <f t="shared" si="23"/>
        <v>615.25</v>
      </c>
      <c r="H121" s="75">
        <f t="shared" si="24"/>
        <v>625.95</v>
      </c>
      <c r="I121" s="122">
        <f t="shared" si="25"/>
        <v>522.0125786163521</v>
      </c>
      <c r="J121" s="122">
        <f t="shared" si="26"/>
        <v>529.8742138364779</v>
      </c>
      <c r="K121" s="64">
        <f t="shared" si="14"/>
        <v>439.7845161290323</v>
      </c>
      <c r="L121" s="65">
        <f t="shared" si="15"/>
        <v>526.916129032258</v>
      </c>
      <c r="M121" s="64">
        <f t="shared" si="22"/>
        <v>414.23999999999995</v>
      </c>
      <c r="N121" s="66"/>
      <c r="O121" s="67"/>
      <c r="P121" s="67"/>
      <c r="Q121" s="67"/>
      <c r="R121" s="67"/>
      <c r="S121" s="67"/>
      <c r="T121" s="67"/>
      <c r="U121" s="67"/>
    </row>
    <row r="122" spans="1:21" s="60" customFormat="1" ht="19.5" customHeight="1">
      <c r="A122" s="96" t="s">
        <v>225</v>
      </c>
      <c r="B122" s="90" t="s">
        <v>67</v>
      </c>
      <c r="C122" s="72">
        <v>385</v>
      </c>
      <c r="D122" s="98">
        <v>320</v>
      </c>
      <c r="E122" s="74">
        <v>65</v>
      </c>
      <c r="F122" s="72">
        <v>75</v>
      </c>
      <c r="G122" s="74">
        <f>(D122+E122)*1.07</f>
        <v>411.95000000000005</v>
      </c>
      <c r="H122" s="75">
        <f t="shared" si="24"/>
        <v>422.65000000000003</v>
      </c>
      <c r="I122" s="122">
        <f t="shared" si="25"/>
        <v>353.77358490566036</v>
      </c>
      <c r="J122" s="122">
        <f t="shared" si="26"/>
        <v>361.63522012578613</v>
      </c>
      <c r="K122" s="64">
        <f t="shared" si="14"/>
        <v>303.92903225806447</v>
      </c>
      <c r="L122" s="65">
        <f t="shared" si="15"/>
        <v>357.09677419354836</v>
      </c>
      <c r="M122" s="64">
        <f t="shared" si="22"/>
        <v>282.1714285714285</v>
      </c>
      <c r="N122" s="66"/>
      <c r="O122" s="67"/>
      <c r="P122" s="67"/>
      <c r="Q122" s="67"/>
      <c r="R122" s="67"/>
      <c r="S122" s="67"/>
      <c r="T122" s="67"/>
      <c r="U122" s="67"/>
    </row>
    <row r="123" spans="1:21" s="60" customFormat="1" ht="19.5" customHeight="1">
      <c r="A123" s="96" t="s">
        <v>226</v>
      </c>
      <c r="B123" s="90" t="s">
        <v>34</v>
      </c>
      <c r="C123" s="72">
        <v>550</v>
      </c>
      <c r="D123" s="98">
        <v>467</v>
      </c>
      <c r="E123" s="74">
        <v>65</v>
      </c>
      <c r="F123" s="72">
        <v>75</v>
      </c>
      <c r="G123" s="74">
        <f t="shared" si="23"/>
        <v>569.24</v>
      </c>
      <c r="H123" s="75">
        <f t="shared" si="24"/>
        <v>579.94</v>
      </c>
      <c r="I123" s="122">
        <f t="shared" si="25"/>
        <v>483.49056603773585</v>
      </c>
      <c r="J123" s="122">
        <f t="shared" si="26"/>
        <v>491.3522012578616</v>
      </c>
      <c r="K123" s="64">
        <f t="shared" si="14"/>
        <v>408.6774193548387</v>
      </c>
      <c r="L123" s="65">
        <f t="shared" si="15"/>
        <v>488.03225806451616</v>
      </c>
      <c r="M123" s="64">
        <f>(((C123*0.9)+E123)*1.2)/1.55</f>
        <v>433.5483870967742</v>
      </c>
      <c r="N123" s="66"/>
      <c r="O123" s="67"/>
      <c r="P123" s="67"/>
      <c r="Q123" s="67"/>
      <c r="R123" s="67"/>
      <c r="S123" s="67"/>
      <c r="T123" s="67"/>
      <c r="U123" s="67"/>
    </row>
    <row r="124" spans="1:21" s="60" customFormat="1" ht="19.5" customHeight="1">
      <c r="A124" s="96" t="s">
        <v>227</v>
      </c>
      <c r="B124" s="76" t="s">
        <v>228</v>
      </c>
      <c r="C124" s="72">
        <v>385</v>
      </c>
      <c r="D124" s="98">
        <v>320</v>
      </c>
      <c r="E124" s="74">
        <v>50</v>
      </c>
      <c r="F124" s="74"/>
      <c r="G124" s="74">
        <f t="shared" si="23"/>
        <v>395.90000000000003</v>
      </c>
      <c r="H124" s="75"/>
      <c r="I124" s="122">
        <f t="shared" si="25"/>
        <v>341.9811320754717</v>
      </c>
      <c r="J124" s="122">
        <f t="shared" si="26"/>
        <v>302.67295597484275</v>
      </c>
      <c r="K124" s="64">
        <f t="shared" si="14"/>
        <v>244.41290322580642</v>
      </c>
      <c r="L124" s="65">
        <f t="shared" si="15"/>
        <v>345.1935483870967</v>
      </c>
      <c r="M124" s="64">
        <f t="shared" si="22"/>
        <v>271.88571428571424</v>
      </c>
      <c r="N124" s="66"/>
      <c r="O124" s="67"/>
      <c r="P124" s="67"/>
      <c r="Q124" s="67"/>
      <c r="R124" s="67"/>
      <c r="S124" s="67"/>
      <c r="T124" s="67"/>
      <c r="U124" s="67"/>
    </row>
    <row r="125" spans="1:21" s="60" customFormat="1" ht="19.5" customHeight="1">
      <c r="A125" s="96" t="s">
        <v>229</v>
      </c>
      <c r="B125" s="90" t="s">
        <v>103</v>
      </c>
      <c r="C125" s="72">
        <v>100</v>
      </c>
      <c r="D125" s="98">
        <v>82</v>
      </c>
      <c r="E125" s="74">
        <v>50</v>
      </c>
      <c r="F125" s="72">
        <v>25</v>
      </c>
      <c r="G125" s="74">
        <f t="shared" si="23"/>
        <v>141.24</v>
      </c>
      <c r="H125" s="75">
        <f aca="true" t="shared" si="27" ref="H125:H133">(D125+F125)*1.07</f>
        <v>114.49000000000001</v>
      </c>
      <c r="I125" s="122">
        <f t="shared" si="25"/>
        <v>117.92452830188678</v>
      </c>
      <c r="J125" s="122">
        <f t="shared" si="26"/>
        <v>98.27044025157232</v>
      </c>
      <c r="K125" s="64">
        <f t="shared" si="14"/>
        <v>83.3225806451613</v>
      </c>
      <c r="L125" s="65">
        <f t="shared" si="15"/>
        <v>119.03225806451613</v>
      </c>
      <c r="M125" s="64">
        <f t="shared" si="22"/>
        <v>96</v>
      </c>
      <c r="N125" s="66"/>
      <c r="O125" s="67"/>
      <c r="P125" s="67"/>
      <c r="Q125" s="67"/>
      <c r="R125" s="67"/>
      <c r="S125" s="67"/>
      <c r="T125" s="67"/>
      <c r="U125" s="67"/>
    </row>
    <row r="126" spans="1:21" s="60" customFormat="1" ht="19.5" customHeight="1">
      <c r="A126" s="96" t="s">
        <v>230</v>
      </c>
      <c r="B126" s="90" t="s">
        <v>102</v>
      </c>
      <c r="C126" s="72">
        <v>350</v>
      </c>
      <c r="D126" s="98">
        <v>300</v>
      </c>
      <c r="E126" s="74">
        <v>80</v>
      </c>
      <c r="F126" s="72">
        <v>50</v>
      </c>
      <c r="G126" s="74">
        <f t="shared" si="23"/>
        <v>406.6</v>
      </c>
      <c r="H126" s="75">
        <f t="shared" si="27"/>
        <v>374.5</v>
      </c>
      <c r="I126" s="122">
        <f t="shared" si="25"/>
        <v>338.0503144654088</v>
      </c>
      <c r="J126" s="122">
        <f t="shared" si="26"/>
        <v>314.4654088050314</v>
      </c>
      <c r="K126" s="64">
        <f t="shared" si="14"/>
        <v>261.8709677419355</v>
      </c>
      <c r="L126" s="65">
        <f t="shared" si="15"/>
        <v>341.22580645161287</v>
      </c>
      <c r="M126" s="64">
        <f t="shared" si="22"/>
        <v>270.85714285714283</v>
      </c>
      <c r="N126" s="66"/>
      <c r="O126" s="67"/>
      <c r="P126" s="67"/>
      <c r="Q126" s="67"/>
      <c r="R126" s="67"/>
      <c r="S126" s="67"/>
      <c r="T126" s="67"/>
      <c r="U126" s="67"/>
    </row>
    <row r="127" spans="2:21" s="60" customFormat="1" ht="19.5" customHeight="1">
      <c r="B127" s="104"/>
      <c r="C127" s="93"/>
      <c r="D127" s="93"/>
      <c r="E127" s="93"/>
      <c r="F127" s="93"/>
      <c r="G127" s="93"/>
      <c r="H127" s="94"/>
      <c r="I127" s="126"/>
      <c r="J127" s="126"/>
      <c r="K127" s="64">
        <f t="shared" si="14"/>
        <v>0</v>
      </c>
      <c r="L127" s="65">
        <f t="shared" si="15"/>
        <v>0</v>
      </c>
      <c r="M127" s="64">
        <f t="shared" si="22"/>
        <v>0</v>
      </c>
      <c r="N127" s="66"/>
      <c r="O127" s="67"/>
      <c r="P127" s="67"/>
      <c r="Q127" s="67"/>
      <c r="R127" s="67"/>
      <c r="S127" s="67"/>
      <c r="T127" s="67"/>
      <c r="U127" s="67"/>
    </row>
    <row r="128" spans="2:21" s="60" customFormat="1" ht="19.5" customHeight="1">
      <c r="B128" s="86" t="s">
        <v>35</v>
      </c>
      <c r="C128" s="87"/>
      <c r="D128" s="87"/>
      <c r="E128" s="87"/>
      <c r="F128" s="87"/>
      <c r="G128" s="87"/>
      <c r="H128" s="88"/>
      <c r="I128" s="125"/>
      <c r="J128" s="125"/>
      <c r="K128" s="64">
        <f t="shared" si="14"/>
        <v>0</v>
      </c>
      <c r="L128" s="65">
        <f t="shared" si="15"/>
        <v>0</v>
      </c>
      <c r="M128" s="64">
        <f t="shared" si="22"/>
        <v>0</v>
      </c>
      <c r="N128" s="66"/>
      <c r="O128" s="67"/>
      <c r="P128" s="67"/>
      <c r="Q128" s="67"/>
      <c r="R128" s="67"/>
      <c r="S128" s="67"/>
      <c r="T128" s="67"/>
      <c r="U128" s="67"/>
    </row>
    <row r="129" spans="1:21" s="60" customFormat="1" ht="19.5" customHeight="1">
      <c r="A129" s="96" t="s">
        <v>231</v>
      </c>
      <c r="B129" s="89" t="s">
        <v>36</v>
      </c>
      <c r="C129" s="68">
        <v>619</v>
      </c>
      <c r="D129" s="68">
        <v>535</v>
      </c>
      <c r="E129" s="68">
        <v>350</v>
      </c>
      <c r="F129" s="70">
        <v>370</v>
      </c>
      <c r="G129" s="70">
        <f t="shared" si="23"/>
        <v>946.95</v>
      </c>
      <c r="H129" s="71">
        <f t="shared" si="27"/>
        <v>968.35</v>
      </c>
      <c r="I129" s="121">
        <f aca="true" t="shared" si="28" ref="I129:I148">((C129+E129)*1.25)/1.59</f>
        <v>761.7924528301886</v>
      </c>
      <c r="J129" s="121">
        <f aca="true" t="shared" si="29" ref="J129:J148">((C129+F129)*1.25)/1.59</f>
        <v>777.5157232704402</v>
      </c>
      <c r="K129" s="64">
        <f t="shared" si="14"/>
        <v>686.5780645161291</v>
      </c>
      <c r="L129" s="65">
        <f t="shared" si="15"/>
        <v>768.9483870967741</v>
      </c>
      <c r="M129" s="64">
        <f t="shared" si="22"/>
        <v>622.0114285714286</v>
      </c>
      <c r="N129" s="66"/>
      <c r="O129" s="67"/>
      <c r="P129" s="67"/>
      <c r="Q129" s="67"/>
      <c r="R129" s="67"/>
      <c r="S129" s="67"/>
      <c r="T129" s="67"/>
      <c r="U129" s="67"/>
    </row>
    <row r="130" spans="1:21" s="60" customFormat="1" ht="19.5" customHeight="1">
      <c r="A130" s="96" t="s">
        <v>232</v>
      </c>
      <c r="B130" s="90" t="s">
        <v>37</v>
      </c>
      <c r="C130" s="72">
        <v>619</v>
      </c>
      <c r="D130" s="72">
        <v>535</v>
      </c>
      <c r="E130" s="72">
        <v>350</v>
      </c>
      <c r="F130" s="74">
        <v>370</v>
      </c>
      <c r="G130" s="74">
        <f t="shared" si="23"/>
        <v>946.95</v>
      </c>
      <c r="H130" s="75">
        <f t="shared" si="27"/>
        <v>968.35</v>
      </c>
      <c r="I130" s="122">
        <f t="shared" si="28"/>
        <v>761.7924528301886</v>
      </c>
      <c r="J130" s="122">
        <f t="shared" si="29"/>
        <v>777.5157232704402</v>
      </c>
      <c r="K130" s="64">
        <f t="shared" si="14"/>
        <v>686.5780645161291</v>
      </c>
      <c r="L130" s="65">
        <f t="shared" si="15"/>
        <v>768.9483870967741</v>
      </c>
      <c r="M130" s="64">
        <f t="shared" si="22"/>
        <v>622.0114285714286</v>
      </c>
      <c r="N130" s="66"/>
      <c r="O130" s="67"/>
      <c r="P130" s="67"/>
      <c r="Q130" s="67"/>
      <c r="R130" s="67"/>
      <c r="S130" s="67"/>
      <c r="T130" s="67"/>
      <c r="U130" s="67"/>
    </row>
    <row r="131" spans="1:21" s="60" customFormat="1" ht="19.5" customHeight="1">
      <c r="A131" s="77" t="s">
        <v>233</v>
      </c>
      <c r="B131" s="78" t="s">
        <v>234</v>
      </c>
      <c r="C131" s="79">
        <v>659</v>
      </c>
      <c r="D131" s="79">
        <v>560</v>
      </c>
      <c r="E131" s="79">
        <v>350</v>
      </c>
      <c r="F131" s="80">
        <v>370</v>
      </c>
      <c r="G131" s="80">
        <f t="shared" si="23"/>
        <v>973.7</v>
      </c>
      <c r="H131" s="91">
        <f t="shared" si="27"/>
        <v>995.1</v>
      </c>
      <c r="I131" s="123">
        <f t="shared" si="28"/>
        <v>793.2389937106918</v>
      </c>
      <c r="J131" s="123">
        <f t="shared" si="29"/>
        <v>808.9622641509434</v>
      </c>
      <c r="K131" s="64">
        <f t="shared" si="14"/>
        <v>711.9716129032258</v>
      </c>
      <c r="L131" s="65">
        <f t="shared" si="15"/>
        <v>800.6903225806451</v>
      </c>
      <c r="M131" s="64">
        <f t="shared" si="22"/>
        <v>646.6971428571429</v>
      </c>
      <c r="N131" s="66"/>
      <c r="O131" s="67"/>
      <c r="P131" s="67"/>
      <c r="Q131" s="67"/>
      <c r="R131" s="67"/>
      <c r="S131" s="67"/>
      <c r="T131" s="67"/>
      <c r="U131" s="67"/>
    </row>
    <row r="132" spans="1:21" s="60" customFormat="1" ht="19.5" customHeight="1">
      <c r="A132" s="96" t="s">
        <v>235</v>
      </c>
      <c r="B132" s="90" t="s">
        <v>38</v>
      </c>
      <c r="C132" s="72">
        <v>550</v>
      </c>
      <c r="D132" s="72">
        <v>475</v>
      </c>
      <c r="E132" s="72">
        <v>350</v>
      </c>
      <c r="F132" s="74">
        <v>370</v>
      </c>
      <c r="G132" s="74">
        <f t="shared" si="23"/>
        <v>882.75</v>
      </c>
      <c r="H132" s="75">
        <f t="shared" si="27"/>
        <v>904.1500000000001</v>
      </c>
      <c r="I132" s="122">
        <f t="shared" si="28"/>
        <v>707.5471698113207</v>
      </c>
      <c r="J132" s="122">
        <f t="shared" si="29"/>
        <v>723.2704402515723</v>
      </c>
      <c r="K132" s="64">
        <f t="shared" si="14"/>
        <v>642.7741935483871</v>
      </c>
      <c r="L132" s="65">
        <f t="shared" si="15"/>
        <v>714.1935483870967</v>
      </c>
      <c r="M132" s="64">
        <f t="shared" si="22"/>
        <v>579.4285714285714</v>
      </c>
      <c r="N132" s="66"/>
      <c r="O132" s="67"/>
      <c r="P132" s="67"/>
      <c r="Q132" s="67"/>
      <c r="R132" s="67"/>
      <c r="S132" s="67"/>
      <c r="T132" s="67"/>
      <c r="U132" s="67"/>
    </row>
    <row r="133" spans="1:21" s="60" customFormat="1" ht="19.5" customHeight="1">
      <c r="A133" s="96" t="s">
        <v>236</v>
      </c>
      <c r="B133" s="76" t="s">
        <v>125</v>
      </c>
      <c r="C133" s="72">
        <v>550</v>
      </c>
      <c r="D133" s="72">
        <v>475</v>
      </c>
      <c r="E133" s="72">
        <v>350</v>
      </c>
      <c r="F133" s="74">
        <v>370</v>
      </c>
      <c r="G133" s="74">
        <f t="shared" si="23"/>
        <v>882.75</v>
      </c>
      <c r="H133" s="75">
        <f t="shared" si="27"/>
        <v>904.1500000000001</v>
      </c>
      <c r="I133" s="122">
        <f t="shared" si="28"/>
        <v>707.5471698113207</v>
      </c>
      <c r="J133" s="122">
        <f t="shared" si="29"/>
        <v>723.2704402515723</v>
      </c>
      <c r="K133" s="64">
        <f t="shared" si="14"/>
        <v>642.7741935483871</v>
      </c>
      <c r="L133" s="65">
        <f t="shared" si="15"/>
        <v>714.1935483870967</v>
      </c>
      <c r="M133" s="64">
        <f t="shared" si="22"/>
        <v>579.4285714285714</v>
      </c>
      <c r="N133" s="66"/>
      <c r="O133" s="67"/>
      <c r="P133" s="67"/>
      <c r="Q133" s="67"/>
      <c r="R133" s="67"/>
      <c r="S133" s="67"/>
      <c r="T133" s="67"/>
      <c r="U133" s="67"/>
    </row>
    <row r="134" spans="1:21" s="60" customFormat="1" ht="19.5" customHeight="1">
      <c r="A134" s="96" t="s">
        <v>237</v>
      </c>
      <c r="B134" s="76" t="s">
        <v>126</v>
      </c>
      <c r="C134" s="72">
        <v>969</v>
      </c>
      <c r="D134" s="72">
        <v>825</v>
      </c>
      <c r="E134" s="72">
        <v>350</v>
      </c>
      <c r="F134" s="74">
        <v>370</v>
      </c>
      <c r="G134" s="74"/>
      <c r="H134" s="75"/>
      <c r="I134" s="122">
        <f t="shared" si="28"/>
        <v>1036.9496855345913</v>
      </c>
      <c r="J134" s="122">
        <f t="shared" si="29"/>
        <v>1052.6729559748428</v>
      </c>
      <c r="K134" s="64">
        <f t="shared" si="14"/>
        <v>908.7716129032258</v>
      </c>
      <c r="L134" s="65">
        <f t="shared" si="15"/>
        <v>1046.690322580645</v>
      </c>
      <c r="M134" s="64"/>
      <c r="N134" s="66"/>
      <c r="O134" s="67"/>
      <c r="P134" s="67"/>
      <c r="Q134" s="67"/>
      <c r="R134" s="67"/>
      <c r="S134" s="67"/>
      <c r="T134" s="67"/>
      <c r="U134" s="67"/>
    </row>
    <row r="135" spans="1:21" s="60" customFormat="1" ht="19.5" customHeight="1">
      <c r="A135" s="96" t="s">
        <v>238</v>
      </c>
      <c r="B135" s="76" t="s">
        <v>127</v>
      </c>
      <c r="C135" s="99">
        <v>550</v>
      </c>
      <c r="D135" s="98">
        <v>475</v>
      </c>
      <c r="E135" s="72">
        <v>400</v>
      </c>
      <c r="F135" s="74">
        <v>370</v>
      </c>
      <c r="G135" s="74"/>
      <c r="H135" s="75"/>
      <c r="I135" s="122">
        <f t="shared" si="28"/>
        <v>746.8553459119496</v>
      </c>
      <c r="J135" s="122">
        <f t="shared" si="29"/>
        <v>723.2704402515723</v>
      </c>
      <c r="K135" s="64">
        <f t="shared" si="14"/>
        <v>642.7741935483871</v>
      </c>
      <c r="L135" s="65">
        <f t="shared" si="15"/>
        <v>753.8709677419355</v>
      </c>
      <c r="M135" s="64"/>
      <c r="N135" s="66"/>
      <c r="O135" s="67"/>
      <c r="P135" s="67"/>
      <c r="Q135" s="67"/>
      <c r="R135" s="67"/>
      <c r="S135" s="67"/>
      <c r="T135" s="67"/>
      <c r="U135" s="67"/>
    </row>
    <row r="136" spans="1:21" s="60" customFormat="1" ht="19.5" customHeight="1">
      <c r="A136" s="96" t="s">
        <v>239</v>
      </c>
      <c r="B136" s="90" t="s">
        <v>39</v>
      </c>
      <c r="C136" s="99">
        <v>1245</v>
      </c>
      <c r="D136" s="98">
        <v>1075</v>
      </c>
      <c r="E136" s="72">
        <v>400</v>
      </c>
      <c r="F136" s="74">
        <v>370</v>
      </c>
      <c r="G136" s="74">
        <f t="shared" si="23"/>
        <v>1578.25</v>
      </c>
      <c r="H136" s="75">
        <f>(D136+F136)*1.07</f>
        <v>1546.15</v>
      </c>
      <c r="I136" s="122">
        <f t="shared" si="28"/>
        <v>1293.2389937106918</v>
      </c>
      <c r="J136" s="122">
        <f t="shared" si="29"/>
        <v>1269.6540880503144</v>
      </c>
      <c r="K136" s="64">
        <f t="shared" si="14"/>
        <v>1083.9870967741936</v>
      </c>
      <c r="L136" s="65">
        <f t="shared" si="15"/>
        <v>1305.3870967741934</v>
      </c>
      <c r="M136" s="64">
        <f t="shared" si="22"/>
        <v>1042.6285714285714</v>
      </c>
      <c r="N136" s="66"/>
      <c r="O136" s="67"/>
      <c r="P136" s="67"/>
      <c r="Q136" s="67"/>
      <c r="R136" s="67"/>
      <c r="S136" s="67"/>
      <c r="T136" s="67"/>
      <c r="U136" s="67"/>
    </row>
    <row r="137" spans="2:21" s="60" customFormat="1" ht="19.5" customHeight="1">
      <c r="B137" s="90" t="s">
        <v>40</v>
      </c>
      <c r="C137" s="72">
        <v>1325</v>
      </c>
      <c r="D137" s="72">
        <v>1126</v>
      </c>
      <c r="E137" s="72">
        <v>400</v>
      </c>
      <c r="F137" s="74">
        <v>370</v>
      </c>
      <c r="G137" s="74">
        <f t="shared" si="23"/>
        <v>1632.8200000000002</v>
      </c>
      <c r="H137" s="75">
        <f>(D137+F137)*1.07</f>
        <v>1600.72</v>
      </c>
      <c r="I137" s="122">
        <f t="shared" si="28"/>
        <v>1356.132075471698</v>
      </c>
      <c r="J137" s="122">
        <f t="shared" si="29"/>
        <v>1332.5471698113206</v>
      </c>
      <c r="K137" s="64">
        <f t="shared" si="14"/>
        <v>1134.774193548387</v>
      </c>
      <c r="L137" s="65">
        <f t="shared" si="15"/>
        <v>1368.8709677419354</v>
      </c>
      <c r="M137" s="64">
        <f t="shared" si="22"/>
        <v>1092</v>
      </c>
      <c r="N137" s="66"/>
      <c r="O137" s="67"/>
      <c r="P137" s="67"/>
      <c r="Q137" s="67"/>
      <c r="R137" s="67"/>
      <c r="S137" s="67"/>
      <c r="T137" s="67"/>
      <c r="U137" s="67"/>
    </row>
    <row r="138" spans="2:21" s="60" customFormat="1" ht="19.5" customHeight="1">
      <c r="B138" s="90" t="s">
        <v>100</v>
      </c>
      <c r="C138" s="72">
        <v>1695</v>
      </c>
      <c r="D138" s="72">
        <v>1450</v>
      </c>
      <c r="E138" s="72">
        <v>401</v>
      </c>
      <c r="F138" s="74">
        <v>370</v>
      </c>
      <c r="G138" s="74">
        <f>(D138+E138)*1.07</f>
        <v>1980.5700000000002</v>
      </c>
      <c r="H138" s="75">
        <f>(D138+F138)*1.07</f>
        <v>1947.4</v>
      </c>
      <c r="I138" s="122">
        <f t="shared" si="28"/>
        <v>1647.7987421383648</v>
      </c>
      <c r="J138" s="122">
        <f t="shared" si="29"/>
        <v>1623.4276729559747</v>
      </c>
      <c r="K138" s="64">
        <f t="shared" si="14"/>
        <v>1369.6645161290323</v>
      </c>
      <c r="L138" s="65">
        <f t="shared" si="15"/>
        <v>1663.2774193548387</v>
      </c>
      <c r="M138" s="64">
        <f t="shared" si="22"/>
        <v>1321.0285714285712</v>
      </c>
      <c r="N138" s="66"/>
      <c r="O138" s="67"/>
      <c r="P138" s="67"/>
      <c r="Q138" s="67"/>
      <c r="R138" s="67"/>
      <c r="S138" s="67"/>
      <c r="T138" s="67"/>
      <c r="U138" s="67"/>
    </row>
    <row r="139" spans="1:21" s="60" customFormat="1" ht="19.5" customHeight="1">
      <c r="A139" s="77" t="s">
        <v>240</v>
      </c>
      <c r="B139" s="78" t="s">
        <v>241</v>
      </c>
      <c r="C139" s="79">
        <v>550</v>
      </c>
      <c r="D139" s="79">
        <v>475</v>
      </c>
      <c r="E139" s="79">
        <v>400</v>
      </c>
      <c r="F139" s="80">
        <v>370</v>
      </c>
      <c r="G139" s="80"/>
      <c r="H139" s="91"/>
      <c r="I139" s="123">
        <f t="shared" si="28"/>
        <v>746.8553459119496</v>
      </c>
      <c r="J139" s="123">
        <f t="shared" si="29"/>
        <v>723.2704402515723</v>
      </c>
      <c r="K139" s="64">
        <f t="shared" si="14"/>
        <v>642.7741935483871</v>
      </c>
      <c r="L139" s="65">
        <f t="shared" si="15"/>
        <v>753.8709677419355</v>
      </c>
      <c r="M139" s="64"/>
      <c r="N139" s="66"/>
      <c r="O139" s="67"/>
      <c r="P139" s="67"/>
      <c r="Q139" s="67"/>
      <c r="R139" s="67"/>
      <c r="S139" s="67"/>
      <c r="T139" s="67"/>
      <c r="U139" s="67"/>
    </row>
    <row r="140" spans="1:21" s="60" customFormat="1" ht="19.5" customHeight="1">
      <c r="A140" s="77" t="s">
        <v>242</v>
      </c>
      <c r="B140" s="78" t="s">
        <v>243</v>
      </c>
      <c r="C140" s="79">
        <v>595</v>
      </c>
      <c r="D140" s="79">
        <v>515</v>
      </c>
      <c r="E140" s="79">
        <v>400</v>
      </c>
      <c r="F140" s="80">
        <v>370</v>
      </c>
      <c r="G140" s="80"/>
      <c r="H140" s="91"/>
      <c r="I140" s="123">
        <f t="shared" si="28"/>
        <v>782.2327044025157</v>
      </c>
      <c r="J140" s="123">
        <f t="shared" si="29"/>
        <v>758.6477987421383</v>
      </c>
      <c r="K140" s="64">
        <f t="shared" si="14"/>
        <v>671.3419354838709</v>
      </c>
      <c r="L140" s="65">
        <f t="shared" si="15"/>
        <v>789.5806451612902</v>
      </c>
      <c r="M140" s="64"/>
      <c r="N140" s="66"/>
      <c r="O140" s="67"/>
      <c r="P140" s="67"/>
      <c r="Q140" s="67"/>
      <c r="R140" s="67"/>
      <c r="S140" s="67"/>
      <c r="T140" s="67"/>
      <c r="U140" s="67"/>
    </row>
    <row r="141" spans="1:21" s="60" customFormat="1" ht="19.5" customHeight="1">
      <c r="A141" s="77" t="s">
        <v>244</v>
      </c>
      <c r="B141" s="78" t="s">
        <v>106</v>
      </c>
      <c r="C141" s="79">
        <v>295</v>
      </c>
      <c r="D141" s="79">
        <v>225</v>
      </c>
      <c r="E141" s="79">
        <v>400</v>
      </c>
      <c r="F141" s="80">
        <v>200</v>
      </c>
      <c r="G141" s="80"/>
      <c r="H141" s="91"/>
      <c r="I141" s="123">
        <f t="shared" si="28"/>
        <v>546.3836477987421</v>
      </c>
      <c r="J141" s="123">
        <f t="shared" si="29"/>
        <v>389.1509433962264</v>
      </c>
      <c r="K141" s="64">
        <f t="shared" si="14"/>
        <v>345.9870967741935</v>
      </c>
      <c r="L141" s="65">
        <f t="shared" si="15"/>
        <v>551.516129032258</v>
      </c>
      <c r="M141" s="64"/>
      <c r="N141" s="66"/>
      <c r="O141" s="67"/>
      <c r="P141" s="67"/>
      <c r="Q141" s="67"/>
      <c r="R141" s="67"/>
      <c r="S141" s="67"/>
      <c r="T141" s="67"/>
      <c r="U141" s="67"/>
    </row>
    <row r="142" spans="1:21" s="60" customFormat="1" ht="19.5" customHeight="1">
      <c r="A142" s="96" t="s">
        <v>245</v>
      </c>
      <c r="B142" s="76" t="s">
        <v>128</v>
      </c>
      <c r="C142" s="72">
        <v>1295</v>
      </c>
      <c r="D142" s="72">
        <v>1100</v>
      </c>
      <c r="E142" s="72">
        <v>401</v>
      </c>
      <c r="F142" s="74">
        <v>370</v>
      </c>
      <c r="G142" s="74"/>
      <c r="H142" s="75"/>
      <c r="I142" s="122">
        <f t="shared" si="28"/>
        <v>1333.3333333333333</v>
      </c>
      <c r="J142" s="122">
        <f t="shared" si="29"/>
        <v>1308.9622641509434</v>
      </c>
      <c r="K142" s="64">
        <f t="shared" si="14"/>
        <v>1115.7290322580643</v>
      </c>
      <c r="L142" s="65">
        <f t="shared" si="15"/>
        <v>1345.858064516129</v>
      </c>
      <c r="M142" s="64"/>
      <c r="N142" s="66"/>
      <c r="O142" s="67"/>
      <c r="P142" s="67"/>
      <c r="Q142" s="67"/>
      <c r="R142" s="67"/>
      <c r="S142" s="67"/>
      <c r="T142" s="67"/>
      <c r="U142" s="67"/>
    </row>
    <row r="143" spans="1:21" s="60" customFormat="1" ht="19.5" customHeight="1">
      <c r="A143" s="96" t="s">
        <v>246</v>
      </c>
      <c r="B143" s="76" t="s">
        <v>129</v>
      </c>
      <c r="C143" s="72">
        <v>595</v>
      </c>
      <c r="D143" s="98">
        <v>515</v>
      </c>
      <c r="E143" s="72">
        <v>300</v>
      </c>
      <c r="F143" s="72">
        <v>170</v>
      </c>
      <c r="G143" s="74"/>
      <c r="H143" s="75"/>
      <c r="I143" s="122">
        <f t="shared" si="28"/>
        <v>703.6163522012579</v>
      </c>
      <c r="J143" s="122">
        <f t="shared" si="29"/>
        <v>601.4150943396226</v>
      </c>
      <c r="K143" s="64">
        <f t="shared" si="14"/>
        <v>512.6322580645161</v>
      </c>
      <c r="L143" s="65">
        <f t="shared" si="15"/>
        <v>710.2258064516128</v>
      </c>
      <c r="M143" s="64"/>
      <c r="N143" s="66"/>
      <c r="O143" s="67"/>
      <c r="P143" s="67"/>
      <c r="Q143" s="67"/>
      <c r="R143" s="67"/>
      <c r="S143" s="67"/>
      <c r="T143" s="67"/>
      <c r="U143" s="67"/>
    </row>
    <row r="144" spans="1:21" s="60" customFormat="1" ht="19.5" customHeight="1">
      <c r="A144" s="96" t="s">
        <v>247</v>
      </c>
      <c r="B144" s="76" t="s">
        <v>130</v>
      </c>
      <c r="C144" s="99">
        <v>1695</v>
      </c>
      <c r="D144" s="72">
        <v>1450</v>
      </c>
      <c r="E144" s="72">
        <v>400</v>
      </c>
      <c r="F144" s="74">
        <v>370</v>
      </c>
      <c r="G144" s="74"/>
      <c r="H144" s="75"/>
      <c r="I144" s="122">
        <f t="shared" si="28"/>
        <v>1647.0125786163521</v>
      </c>
      <c r="J144" s="122">
        <f t="shared" si="29"/>
        <v>1623.4276729559747</v>
      </c>
      <c r="K144" s="64">
        <f t="shared" si="14"/>
        <v>1369.6645161290323</v>
      </c>
      <c r="L144" s="65">
        <f t="shared" si="15"/>
        <v>1662.4838709677417</v>
      </c>
      <c r="M144" s="64"/>
      <c r="N144" s="66"/>
      <c r="O144" s="67"/>
      <c r="P144" s="67"/>
      <c r="Q144" s="67"/>
      <c r="R144" s="67"/>
      <c r="S144" s="67"/>
      <c r="T144" s="67"/>
      <c r="U144" s="67"/>
    </row>
    <row r="145" spans="2:21" s="60" customFormat="1" ht="19.5" customHeight="1">
      <c r="B145" s="90" t="s">
        <v>106</v>
      </c>
      <c r="C145" s="72">
        <v>295</v>
      </c>
      <c r="D145" s="72">
        <v>225</v>
      </c>
      <c r="E145" s="72">
        <v>401</v>
      </c>
      <c r="F145" s="74">
        <v>200</v>
      </c>
      <c r="G145" s="74">
        <f>(D145+E145)*1.07</f>
        <v>669.82</v>
      </c>
      <c r="H145" s="75">
        <f>(D145+F145)*1.07</f>
        <v>454.75</v>
      </c>
      <c r="I145" s="122">
        <f t="shared" si="28"/>
        <v>547.1698113207547</v>
      </c>
      <c r="J145" s="122">
        <f t="shared" si="29"/>
        <v>389.1509433962264</v>
      </c>
      <c r="K145" s="64">
        <f t="shared" si="14"/>
        <v>345.9870967741935</v>
      </c>
      <c r="L145" s="65">
        <f t="shared" si="15"/>
        <v>552.3096774193549</v>
      </c>
      <c r="M145" s="64">
        <f t="shared" si="22"/>
        <v>457.0285714285714</v>
      </c>
      <c r="N145" s="66"/>
      <c r="O145" s="67"/>
      <c r="P145" s="67"/>
      <c r="Q145" s="67"/>
      <c r="R145" s="67"/>
      <c r="S145" s="67"/>
      <c r="T145" s="67"/>
      <c r="U145" s="67"/>
    </row>
    <row r="146" spans="1:21" s="60" customFormat="1" ht="19.5" customHeight="1">
      <c r="A146" s="96" t="s">
        <v>248</v>
      </c>
      <c r="B146" s="76" t="s">
        <v>249</v>
      </c>
      <c r="C146" s="72">
        <v>595</v>
      </c>
      <c r="D146" s="72">
        <v>515</v>
      </c>
      <c r="E146" s="72">
        <v>400</v>
      </c>
      <c r="F146" s="74">
        <v>170</v>
      </c>
      <c r="G146" s="74"/>
      <c r="H146" s="75"/>
      <c r="I146" s="122">
        <f t="shared" si="28"/>
        <v>782.2327044025157</v>
      </c>
      <c r="J146" s="122">
        <f t="shared" si="29"/>
        <v>601.4150943396226</v>
      </c>
      <c r="K146" s="64">
        <f t="shared" si="14"/>
        <v>512.6322580645161</v>
      </c>
      <c r="L146" s="65">
        <f t="shared" si="15"/>
        <v>789.5806451612902</v>
      </c>
      <c r="M146" s="64"/>
      <c r="N146" s="66"/>
      <c r="O146" s="67"/>
      <c r="P146" s="67"/>
      <c r="Q146" s="67"/>
      <c r="R146" s="67"/>
      <c r="S146" s="67"/>
      <c r="T146" s="67"/>
      <c r="U146" s="67"/>
    </row>
    <row r="147" spans="1:21" s="60" customFormat="1" ht="19.5" customHeight="1">
      <c r="A147" s="96" t="s">
        <v>250</v>
      </c>
      <c r="B147" s="90" t="s">
        <v>107</v>
      </c>
      <c r="C147" s="99">
        <v>1195</v>
      </c>
      <c r="D147" s="72">
        <v>960</v>
      </c>
      <c r="E147" s="72">
        <v>401</v>
      </c>
      <c r="F147" s="74">
        <v>200</v>
      </c>
      <c r="G147" s="74">
        <f>(D147+E147)*1.07</f>
        <v>1456.27</v>
      </c>
      <c r="H147" s="75">
        <f>(D147+F147)*1.07</f>
        <v>1241.2</v>
      </c>
      <c r="I147" s="122">
        <f t="shared" si="28"/>
        <v>1254.7169811320755</v>
      </c>
      <c r="J147" s="122">
        <f t="shared" si="29"/>
        <v>1096.698113207547</v>
      </c>
      <c r="K147" s="64">
        <f t="shared" si="14"/>
        <v>917.3419354838709</v>
      </c>
      <c r="L147" s="65">
        <f t="shared" si="15"/>
        <v>1266.5032258064516</v>
      </c>
      <c r="M147" s="64">
        <f t="shared" si="22"/>
        <v>1012.4571428571428</v>
      </c>
      <c r="N147" s="66"/>
      <c r="O147" s="67"/>
      <c r="P147" s="67"/>
      <c r="Q147" s="67"/>
      <c r="R147" s="67"/>
      <c r="S147" s="67"/>
      <c r="T147" s="67"/>
      <c r="U147" s="67"/>
    </row>
    <row r="148" spans="1:21" s="60" customFormat="1" ht="19.5" customHeight="1">
      <c r="A148" s="96" t="s">
        <v>251</v>
      </c>
      <c r="B148" s="76" t="s">
        <v>252</v>
      </c>
      <c r="C148" s="72">
        <v>595</v>
      </c>
      <c r="D148" s="72">
        <v>515</v>
      </c>
      <c r="E148" s="72">
        <v>402</v>
      </c>
      <c r="F148" s="74">
        <v>170</v>
      </c>
      <c r="G148" s="74"/>
      <c r="H148" s="75"/>
      <c r="I148" s="122">
        <f t="shared" si="28"/>
        <v>783.8050314465409</v>
      </c>
      <c r="J148" s="122">
        <f t="shared" si="29"/>
        <v>601.4150943396226</v>
      </c>
      <c r="K148" s="64">
        <f t="shared" si="14"/>
        <v>512.6322580645161</v>
      </c>
      <c r="L148" s="65">
        <f t="shared" si="15"/>
        <v>791.1677419354838</v>
      </c>
      <c r="M148" s="64"/>
      <c r="N148" s="66"/>
      <c r="O148" s="67"/>
      <c r="P148" s="67"/>
      <c r="Q148" s="67"/>
      <c r="R148" s="67"/>
      <c r="S148" s="67"/>
      <c r="T148" s="67"/>
      <c r="U148" s="67"/>
    </row>
    <row r="149" spans="2:21" s="60" customFormat="1" ht="19.5" customHeight="1">
      <c r="B149" s="92"/>
      <c r="C149" s="100"/>
      <c r="D149" s="100"/>
      <c r="E149" s="100"/>
      <c r="F149" s="93"/>
      <c r="G149" s="93"/>
      <c r="H149" s="94"/>
      <c r="I149" s="126"/>
      <c r="J149" s="126"/>
      <c r="K149" s="64"/>
      <c r="L149" s="65"/>
      <c r="M149" s="64"/>
      <c r="N149" s="66"/>
      <c r="O149" s="67"/>
      <c r="P149" s="67"/>
      <c r="Q149" s="67"/>
      <c r="R149" s="67"/>
      <c r="S149" s="67"/>
      <c r="T149" s="67"/>
      <c r="U149" s="67"/>
    </row>
    <row r="150" spans="2:21" s="60" customFormat="1" ht="19.5" customHeight="1">
      <c r="B150" s="86" t="s">
        <v>72</v>
      </c>
      <c r="C150" s="87"/>
      <c r="D150" s="87"/>
      <c r="E150" s="87"/>
      <c r="F150" s="87"/>
      <c r="G150" s="87"/>
      <c r="H150" s="88"/>
      <c r="I150" s="125"/>
      <c r="J150" s="125"/>
      <c r="K150" s="64">
        <f t="shared" si="14"/>
        <v>0</v>
      </c>
      <c r="L150" s="65">
        <f t="shared" si="15"/>
        <v>0</v>
      </c>
      <c r="M150" s="64">
        <f t="shared" si="22"/>
        <v>0</v>
      </c>
      <c r="N150" s="66"/>
      <c r="O150" s="67"/>
      <c r="P150" s="67"/>
      <c r="Q150" s="67"/>
      <c r="R150" s="67"/>
      <c r="S150" s="67"/>
      <c r="T150" s="67"/>
      <c r="U150" s="67"/>
    </row>
    <row r="151" spans="2:21" s="60" customFormat="1" ht="19.5" customHeight="1">
      <c r="B151" s="89" t="s">
        <v>73</v>
      </c>
      <c r="C151" s="68">
        <v>119</v>
      </c>
      <c r="D151" s="68">
        <v>75</v>
      </c>
      <c r="E151" s="70">
        <v>50</v>
      </c>
      <c r="F151" s="68">
        <v>80</v>
      </c>
      <c r="G151" s="70">
        <f t="shared" si="23"/>
        <v>133.75</v>
      </c>
      <c r="H151" s="71"/>
      <c r="I151" s="121">
        <f aca="true" t="shared" si="30" ref="I151:I157">((C151+E151)*1.25)/1.59</f>
        <v>132.86163522012578</v>
      </c>
      <c r="J151" s="121">
        <f aca="true" t="shared" si="31" ref="J151:J158">((C151+F151)*1.25)/1.59</f>
        <v>156.44654088050314</v>
      </c>
      <c r="K151" s="64">
        <f t="shared" si="14"/>
        <v>139.0296774193548</v>
      </c>
      <c r="L151" s="65">
        <f t="shared" si="15"/>
        <v>134.10967741935482</v>
      </c>
      <c r="M151" s="64">
        <f t="shared" si="22"/>
        <v>107.72571428571429</v>
      </c>
      <c r="N151" s="66"/>
      <c r="O151" s="67"/>
      <c r="P151" s="67"/>
      <c r="Q151" s="67"/>
      <c r="R151" s="67"/>
      <c r="S151" s="67"/>
      <c r="T151" s="67"/>
      <c r="U151" s="67"/>
    </row>
    <row r="152" spans="1:21" s="60" customFormat="1" ht="19.5" customHeight="1">
      <c r="A152" s="96" t="s">
        <v>253</v>
      </c>
      <c r="B152" s="76" t="s">
        <v>123</v>
      </c>
      <c r="C152" s="72">
        <v>119</v>
      </c>
      <c r="D152" s="98">
        <v>105</v>
      </c>
      <c r="E152" s="74"/>
      <c r="F152" s="72">
        <v>50</v>
      </c>
      <c r="G152" s="74"/>
      <c r="H152" s="75"/>
      <c r="I152" s="122">
        <f t="shared" si="30"/>
        <v>93.55345911949685</v>
      </c>
      <c r="J152" s="122">
        <f t="shared" si="31"/>
        <v>132.86163522012578</v>
      </c>
      <c r="K152" s="64">
        <f t="shared" si="14"/>
        <v>115.2232258064516</v>
      </c>
      <c r="L152" s="65">
        <f t="shared" si="15"/>
        <v>94.43225806451613</v>
      </c>
      <c r="M152" s="64">
        <f t="shared" si="22"/>
        <v>73.44000000000001</v>
      </c>
      <c r="N152" s="66"/>
      <c r="O152" s="67"/>
      <c r="P152" s="67"/>
      <c r="Q152" s="67"/>
      <c r="R152" s="67"/>
      <c r="S152" s="67"/>
      <c r="T152" s="67"/>
      <c r="U152" s="67"/>
    </row>
    <row r="153" spans="1:21" s="60" customFormat="1" ht="19.5" customHeight="1">
      <c r="A153" s="96" t="s">
        <v>254</v>
      </c>
      <c r="B153" s="76" t="s">
        <v>124</v>
      </c>
      <c r="C153" s="72">
        <v>79</v>
      </c>
      <c r="D153" s="98">
        <v>59</v>
      </c>
      <c r="E153" s="74"/>
      <c r="F153" s="72">
        <v>50</v>
      </c>
      <c r="G153" s="74"/>
      <c r="H153" s="75"/>
      <c r="I153" s="122">
        <f t="shared" si="30"/>
        <v>62.10691823899371</v>
      </c>
      <c r="J153" s="122">
        <f t="shared" si="31"/>
        <v>101.41509433962264</v>
      </c>
      <c r="K153" s="64">
        <f t="shared" si="14"/>
        <v>89.82967741935482</v>
      </c>
      <c r="L153" s="65">
        <f t="shared" si="15"/>
        <v>62.69032258064516</v>
      </c>
      <c r="M153" s="64">
        <f t="shared" si="22"/>
        <v>48.75428571428572</v>
      </c>
      <c r="N153" s="66"/>
      <c r="O153" s="67"/>
      <c r="P153" s="67"/>
      <c r="Q153" s="67"/>
      <c r="R153" s="67"/>
      <c r="S153" s="67"/>
      <c r="T153" s="67"/>
      <c r="U153" s="67"/>
    </row>
    <row r="154" spans="1:21" s="60" customFormat="1" ht="19.5" customHeight="1">
      <c r="A154" s="96" t="s">
        <v>255</v>
      </c>
      <c r="B154" s="105" t="s">
        <v>256</v>
      </c>
      <c r="C154" s="106">
        <v>99</v>
      </c>
      <c r="D154" s="106">
        <v>82</v>
      </c>
      <c r="E154" s="106"/>
      <c r="F154" s="106">
        <v>60</v>
      </c>
      <c r="G154" s="106"/>
      <c r="H154" s="107"/>
      <c r="I154" s="122">
        <f t="shared" si="30"/>
        <v>77.83018867924528</v>
      </c>
      <c r="J154" s="122">
        <f t="shared" si="31"/>
        <v>125</v>
      </c>
      <c r="K154" s="64">
        <f t="shared" si="14"/>
        <v>110.46193548387095</v>
      </c>
      <c r="L154" s="65">
        <f t="shared" si="15"/>
        <v>78.56129032258065</v>
      </c>
      <c r="M154" s="64">
        <f t="shared" si="22"/>
        <v>61.097142857142856</v>
      </c>
      <c r="N154" s="66"/>
      <c r="O154" s="67"/>
      <c r="P154" s="67"/>
      <c r="Q154" s="67"/>
      <c r="R154" s="67"/>
      <c r="S154" s="67"/>
      <c r="T154" s="67"/>
      <c r="U154" s="67"/>
    </row>
    <row r="155" spans="1:21" s="60" customFormat="1" ht="19.5" customHeight="1">
      <c r="A155" s="96" t="s">
        <v>269</v>
      </c>
      <c r="B155" s="105" t="s">
        <v>270</v>
      </c>
      <c r="C155" s="106">
        <v>49</v>
      </c>
      <c r="D155" s="106"/>
      <c r="E155" s="106">
        <v>20</v>
      </c>
      <c r="F155" s="106">
        <v>50</v>
      </c>
      <c r="G155" s="106"/>
      <c r="H155" s="107"/>
      <c r="I155" s="122">
        <f t="shared" si="30"/>
        <v>54.24528301886792</v>
      </c>
      <c r="J155" s="122">
        <f t="shared" si="31"/>
        <v>77.83018867924528</v>
      </c>
      <c r="K155" s="64">
        <f t="shared" si="14"/>
        <v>70.78451612903226</v>
      </c>
      <c r="L155" s="65">
        <f t="shared" si="15"/>
        <v>54.75483870967742</v>
      </c>
      <c r="M155" s="64">
        <f t="shared" si="22"/>
        <v>43.95428571428571</v>
      </c>
      <c r="N155" s="66"/>
      <c r="O155" s="67"/>
      <c r="P155" s="67"/>
      <c r="Q155" s="67"/>
      <c r="R155" s="67"/>
      <c r="S155" s="67"/>
      <c r="T155" s="67"/>
      <c r="U155" s="67"/>
    </row>
    <row r="156" spans="1:21" s="60" customFormat="1" ht="19.5" customHeight="1">
      <c r="A156" s="96" t="s">
        <v>271</v>
      </c>
      <c r="B156" s="105" t="s">
        <v>272</v>
      </c>
      <c r="C156" s="106">
        <v>89</v>
      </c>
      <c r="D156" s="106"/>
      <c r="E156" s="106">
        <v>30</v>
      </c>
      <c r="F156" s="106">
        <v>60</v>
      </c>
      <c r="G156" s="106"/>
      <c r="H156" s="107"/>
      <c r="I156" s="122">
        <f t="shared" si="30"/>
        <v>93.55345911949685</v>
      </c>
      <c r="J156" s="122">
        <f t="shared" si="31"/>
        <v>117.13836477987421</v>
      </c>
      <c r="K156" s="64">
        <f t="shared" si="14"/>
        <v>104.11354838709676</v>
      </c>
      <c r="L156" s="65"/>
      <c r="M156" s="64"/>
      <c r="N156" s="66"/>
      <c r="O156" s="67"/>
      <c r="P156" s="67"/>
      <c r="Q156" s="67"/>
      <c r="R156" s="67"/>
      <c r="S156" s="67"/>
      <c r="T156" s="67"/>
      <c r="U156" s="67"/>
    </row>
    <row r="157" spans="1:21" s="60" customFormat="1" ht="19.5" customHeight="1">
      <c r="A157" s="96" t="s">
        <v>257</v>
      </c>
      <c r="B157" s="105" t="s">
        <v>258</v>
      </c>
      <c r="C157" s="106">
        <v>380</v>
      </c>
      <c r="D157" s="106">
        <v>330</v>
      </c>
      <c r="E157" s="106">
        <v>80</v>
      </c>
      <c r="F157" s="108">
        <v>80</v>
      </c>
      <c r="G157" s="106"/>
      <c r="H157" s="107"/>
      <c r="I157" s="122">
        <f t="shared" si="30"/>
        <v>361.63522012578613</v>
      </c>
      <c r="J157" s="122">
        <f t="shared" si="31"/>
        <v>361.63522012578613</v>
      </c>
      <c r="K157" s="64">
        <f t="shared" si="14"/>
        <v>304.72258064516126</v>
      </c>
      <c r="L157" s="65">
        <f t="shared" si="15"/>
        <v>365.0322580645161</v>
      </c>
      <c r="M157" s="64">
        <f t="shared" si="22"/>
        <v>289.37142857142857</v>
      </c>
      <c r="N157" s="66"/>
      <c r="O157" s="67"/>
      <c r="P157" s="67"/>
      <c r="Q157" s="67"/>
      <c r="R157" s="67"/>
      <c r="S157" s="67"/>
      <c r="T157" s="67"/>
      <c r="U157" s="67"/>
    </row>
    <row r="158" spans="1:21" s="60" customFormat="1" ht="19.5" customHeight="1">
      <c r="A158" s="96" t="s">
        <v>259</v>
      </c>
      <c r="B158" s="109" t="s">
        <v>260</v>
      </c>
      <c r="C158" s="110">
        <v>5</v>
      </c>
      <c r="D158" s="110"/>
      <c r="E158" s="110"/>
      <c r="F158" s="110">
        <v>5</v>
      </c>
      <c r="G158" s="110"/>
      <c r="H158" s="111"/>
      <c r="I158" s="127"/>
      <c r="J158" s="128">
        <f t="shared" si="31"/>
        <v>7.861635220125786</v>
      </c>
      <c r="K158" s="64">
        <f t="shared" si="14"/>
        <v>7.141935483870967</v>
      </c>
      <c r="L158" s="65">
        <f t="shared" si="15"/>
        <v>3.967741935483871</v>
      </c>
      <c r="M158" s="64">
        <f t="shared" si="22"/>
        <v>3.0857142857142854</v>
      </c>
      <c r="N158" s="66"/>
      <c r="O158" s="67"/>
      <c r="P158" s="67"/>
      <c r="Q158" s="67"/>
      <c r="R158" s="67"/>
      <c r="S158" s="67"/>
      <c r="T158" s="67"/>
      <c r="U158" s="67"/>
    </row>
    <row r="159" spans="1:21" s="60" customFormat="1" ht="19.5" customHeight="1">
      <c r="A159" s="96"/>
      <c r="B159" s="133"/>
      <c r="C159" s="134"/>
      <c r="D159" s="134"/>
      <c r="E159" s="134"/>
      <c r="F159" s="134"/>
      <c r="G159" s="134"/>
      <c r="H159" s="135"/>
      <c r="I159" s="136"/>
      <c r="J159" s="137"/>
      <c r="K159" s="64"/>
      <c r="L159" s="65"/>
      <c r="M159" s="64"/>
      <c r="N159" s="66"/>
      <c r="O159" s="67"/>
      <c r="P159" s="67"/>
      <c r="Q159" s="67"/>
      <c r="R159" s="67"/>
      <c r="S159" s="67"/>
      <c r="T159" s="67"/>
      <c r="U159" s="67"/>
    </row>
    <row r="160" spans="2:21" s="60" customFormat="1" ht="19.5" customHeight="1">
      <c r="B160" s="86" t="s">
        <v>279</v>
      </c>
      <c r="C160" s="87"/>
      <c r="D160" s="87"/>
      <c r="E160" s="87"/>
      <c r="F160" s="87"/>
      <c r="G160" s="87"/>
      <c r="H160" s="88"/>
      <c r="I160" s="129"/>
      <c r="J160" s="129"/>
      <c r="K160" s="64"/>
      <c r="L160" s="65">
        <f t="shared" si="15"/>
        <v>0</v>
      </c>
      <c r="M160" s="64">
        <f t="shared" si="22"/>
        <v>0</v>
      </c>
      <c r="N160" s="66"/>
      <c r="O160" s="67"/>
      <c r="P160" s="67"/>
      <c r="Q160" s="67"/>
      <c r="R160" s="67"/>
      <c r="S160" s="67"/>
      <c r="T160" s="67"/>
      <c r="U160" s="67"/>
    </row>
    <row r="161" spans="2:21" s="60" customFormat="1" ht="19.5" customHeight="1">
      <c r="B161" s="138" t="s">
        <v>280</v>
      </c>
      <c r="C161" s="112"/>
      <c r="D161" s="68"/>
      <c r="E161" s="70"/>
      <c r="F161" s="68"/>
      <c r="G161" s="70"/>
      <c r="H161" s="71"/>
      <c r="I161" s="121"/>
      <c r="J161" s="121"/>
      <c r="K161" s="64"/>
      <c r="L161" s="65"/>
      <c r="M161" s="64">
        <f t="shared" si="22"/>
        <v>0</v>
      </c>
      <c r="N161" s="66"/>
      <c r="O161" s="67"/>
      <c r="P161" s="67"/>
      <c r="Q161" s="67"/>
      <c r="R161" s="67"/>
      <c r="S161" s="67"/>
      <c r="T161" s="67"/>
      <c r="U161" s="67"/>
    </row>
    <row r="162" spans="2:21" s="60" customFormat="1" ht="19.5" customHeight="1">
      <c r="B162" s="113" t="s">
        <v>281</v>
      </c>
      <c r="C162" s="72">
        <v>148</v>
      </c>
      <c r="D162" s="98"/>
      <c r="E162" s="74">
        <v>55</v>
      </c>
      <c r="F162" s="72">
        <v>80</v>
      </c>
      <c r="G162" s="74"/>
      <c r="H162" s="75"/>
      <c r="I162" s="122">
        <f>((C162+E162)*1.25)/1.59</f>
        <v>159.59119496855345</v>
      </c>
      <c r="J162" s="122">
        <f>((C162+F162)*1.25)/1.59</f>
        <v>179.24528301886792</v>
      </c>
      <c r="K162" s="64"/>
      <c r="L162" s="65"/>
      <c r="M162" s="64">
        <f t="shared" si="22"/>
        <v>129.05142857142857</v>
      </c>
      <c r="N162" s="66"/>
      <c r="O162" s="67"/>
      <c r="P162" s="67"/>
      <c r="Q162" s="67"/>
      <c r="R162" s="67"/>
      <c r="S162" s="67"/>
      <c r="T162" s="67"/>
      <c r="U162" s="67"/>
    </row>
    <row r="163" spans="2:21" s="60" customFormat="1" ht="19.5" customHeight="1">
      <c r="B163" s="76" t="s">
        <v>282</v>
      </c>
      <c r="C163" s="72">
        <v>123</v>
      </c>
      <c r="D163" s="98"/>
      <c r="E163" s="74">
        <v>55</v>
      </c>
      <c r="F163" s="72">
        <v>80</v>
      </c>
      <c r="G163" s="74"/>
      <c r="H163" s="75"/>
      <c r="I163" s="122">
        <f>((C163+E163)*1.25)/1.59</f>
        <v>139.93710691823898</v>
      </c>
      <c r="J163" s="122">
        <f>((C163+F163)*1.25)/1.59</f>
        <v>159.59119496855345</v>
      </c>
      <c r="K163" s="64"/>
      <c r="L163" s="65"/>
      <c r="M163" s="64">
        <f t="shared" si="22"/>
        <v>113.62285714285713</v>
      </c>
      <c r="N163" s="66"/>
      <c r="O163" s="67"/>
      <c r="P163" s="67"/>
      <c r="Q163" s="67"/>
      <c r="R163" s="67"/>
      <c r="S163" s="67"/>
      <c r="T163" s="67"/>
      <c r="U163" s="67"/>
    </row>
    <row r="164" spans="2:21" s="60" customFormat="1" ht="19.5" customHeight="1">
      <c r="B164" s="76" t="s">
        <v>283</v>
      </c>
      <c r="C164" s="72">
        <v>128</v>
      </c>
      <c r="D164" s="98"/>
      <c r="E164" s="74">
        <v>55</v>
      </c>
      <c r="F164" s="72">
        <v>80</v>
      </c>
      <c r="G164" s="74"/>
      <c r="H164" s="75"/>
      <c r="I164" s="122">
        <f>((C164+E164)*1.25)/1.59</f>
        <v>143.86792452830187</v>
      </c>
      <c r="J164" s="122">
        <f>((C164+F164)*1.25)/1.59</f>
        <v>163.52201257861634</v>
      </c>
      <c r="K164" s="64"/>
      <c r="L164" s="65"/>
      <c r="M164" s="64">
        <f t="shared" si="22"/>
        <v>116.70857142857142</v>
      </c>
      <c r="N164" s="66"/>
      <c r="O164" s="67"/>
      <c r="P164" s="67"/>
      <c r="Q164" s="67"/>
      <c r="R164" s="67"/>
      <c r="S164" s="67"/>
      <c r="T164" s="67"/>
      <c r="U164" s="67"/>
    </row>
    <row r="165" spans="2:21" s="60" customFormat="1" ht="19.5" customHeight="1">
      <c r="B165" s="76" t="s">
        <v>285</v>
      </c>
      <c r="C165" s="72">
        <v>133</v>
      </c>
      <c r="D165" s="98"/>
      <c r="E165" s="74">
        <v>55</v>
      </c>
      <c r="F165" s="72">
        <v>80</v>
      </c>
      <c r="G165" s="74"/>
      <c r="H165" s="75"/>
      <c r="I165" s="122">
        <f>((C165+E165)*1.25)/1.59</f>
        <v>147.79874213836476</v>
      </c>
      <c r="J165" s="122">
        <f>((C165+F165)*1.25)/1.59</f>
        <v>167.45283018867923</v>
      </c>
      <c r="K165" s="64"/>
      <c r="L165" s="65"/>
      <c r="M165" s="64">
        <f t="shared" si="22"/>
        <v>119.7942857142857</v>
      </c>
      <c r="N165" s="66"/>
      <c r="O165" s="67"/>
      <c r="P165" s="67"/>
      <c r="Q165" s="67"/>
      <c r="R165" s="67"/>
      <c r="S165" s="67"/>
      <c r="T165" s="67"/>
      <c r="U165" s="67"/>
    </row>
    <row r="166" spans="2:21" s="60" customFormat="1" ht="19.5" customHeight="1">
      <c r="B166" s="76" t="s">
        <v>284</v>
      </c>
      <c r="C166" s="72">
        <v>138</v>
      </c>
      <c r="D166" s="98"/>
      <c r="E166" s="74">
        <v>55</v>
      </c>
      <c r="F166" s="72">
        <v>80</v>
      </c>
      <c r="G166" s="74"/>
      <c r="H166" s="75"/>
      <c r="I166" s="122">
        <f>((C166+E166)*1.25)/1.59</f>
        <v>151.72955974842768</v>
      </c>
      <c r="J166" s="122">
        <f>((C166+F166)*1.25)/1.59</f>
        <v>171.38364779874212</v>
      </c>
      <c r="K166" s="64"/>
      <c r="L166" s="65"/>
      <c r="M166" s="64">
        <f t="shared" si="22"/>
        <v>122.88</v>
      </c>
      <c r="N166" s="66"/>
      <c r="O166" s="67"/>
      <c r="P166" s="67"/>
      <c r="Q166" s="67"/>
      <c r="R166" s="67"/>
      <c r="S166" s="67"/>
      <c r="T166" s="67"/>
      <c r="U166" s="67"/>
    </row>
    <row r="167" spans="2:21" s="60" customFormat="1" ht="19.5" customHeight="1">
      <c r="B167" s="138" t="s">
        <v>286</v>
      </c>
      <c r="C167" s="112"/>
      <c r="D167" s="68"/>
      <c r="E167" s="70"/>
      <c r="F167" s="68"/>
      <c r="G167" s="70"/>
      <c r="H167" s="71"/>
      <c r="I167" s="121"/>
      <c r="J167" s="121"/>
      <c r="K167" s="64"/>
      <c r="L167" s="65"/>
      <c r="M167" s="64">
        <f t="shared" si="22"/>
        <v>0</v>
      </c>
      <c r="N167" s="66"/>
      <c r="O167" s="67"/>
      <c r="P167" s="67"/>
      <c r="Q167" s="67"/>
      <c r="R167" s="67"/>
      <c r="S167" s="67"/>
      <c r="T167" s="67"/>
      <c r="U167" s="67"/>
    </row>
    <row r="168" spans="2:21" s="60" customFormat="1" ht="19.5" customHeight="1" thickBot="1">
      <c r="B168" s="114" t="s">
        <v>285</v>
      </c>
      <c r="C168" s="115">
        <v>395</v>
      </c>
      <c r="D168" s="116"/>
      <c r="E168" s="117">
        <v>55</v>
      </c>
      <c r="F168" s="115">
        <v>80</v>
      </c>
      <c r="G168" s="117"/>
      <c r="H168" s="118"/>
      <c r="I168" s="130">
        <f>((C168+E168)*1.25)/1.59</f>
        <v>353.77358490566036</v>
      </c>
      <c r="J168" s="130">
        <f>((C168+F168)*1.25)/1.59</f>
        <v>373.4276729559748</v>
      </c>
      <c r="K168" s="64"/>
      <c r="L168" s="65"/>
      <c r="M168" s="64"/>
      <c r="N168" s="66"/>
      <c r="O168" s="67"/>
      <c r="P168" s="67"/>
      <c r="Q168" s="67"/>
      <c r="R168" s="67"/>
      <c r="S168" s="67"/>
      <c r="T168" s="67"/>
      <c r="U168" s="67"/>
    </row>
    <row r="169" spans="2:21" ht="13.5" thickTop="1">
      <c r="B169" s="55"/>
      <c r="C169" s="55"/>
      <c r="D169" s="55"/>
      <c r="E169" s="55"/>
      <c r="F169" s="55"/>
      <c r="G169" s="55"/>
      <c r="H169" s="55"/>
      <c r="I169" s="131"/>
      <c r="J169" s="131"/>
      <c r="N169" s="53"/>
      <c r="O169" s="54"/>
      <c r="P169" s="54"/>
      <c r="Q169" s="54"/>
      <c r="R169" s="54"/>
      <c r="S169" s="54"/>
      <c r="T169" s="54"/>
      <c r="U169" s="54"/>
    </row>
    <row r="170" spans="2:21" ht="12.75">
      <c r="B170" s="55"/>
      <c r="C170" s="55"/>
      <c r="D170" s="55"/>
      <c r="E170" s="55"/>
      <c r="F170" s="55"/>
      <c r="G170" s="55"/>
      <c r="H170" s="55"/>
      <c r="I170" s="131"/>
      <c r="J170" s="131"/>
      <c r="N170" s="53"/>
      <c r="O170" s="54"/>
      <c r="P170" s="54"/>
      <c r="Q170" s="54"/>
      <c r="R170" s="54"/>
      <c r="S170" s="54"/>
      <c r="T170" s="54"/>
      <c r="U170" s="54"/>
    </row>
    <row r="171" spans="2:21" ht="12.75">
      <c r="B171" s="55"/>
      <c r="C171" s="55"/>
      <c r="D171" s="55"/>
      <c r="E171" s="55"/>
      <c r="F171" s="55"/>
      <c r="G171" s="55"/>
      <c r="H171" s="55"/>
      <c r="I171" s="131"/>
      <c r="J171" s="131"/>
      <c r="N171" s="53"/>
      <c r="O171" s="54"/>
      <c r="P171" s="54"/>
      <c r="Q171" s="54"/>
      <c r="R171" s="54"/>
      <c r="S171" s="54"/>
      <c r="T171" s="54"/>
      <c r="U171" s="54"/>
    </row>
    <row r="172" spans="2:21" ht="12.75">
      <c r="B172" s="55"/>
      <c r="C172" s="55"/>
      <c r="D172" s="55"/>
      <c r="E172" s="55"/>
      <c r="F172" s="55"/>
      <c r="G172" s="55"/>
      <c r="H172" s="55"/>
      <c r="I172" s="131"/>
      <c r="J172" s="131"/>
      <c r="N172" s="53"/>
      <c r="O172" s="54"/>
      <c r="P172" s="54"/>
      <c r="Q172" s="54"/>
      <c r="R172" s="54"/>
      <c r="S172" s="54"/>
      <c r="T172" s="54"/>
      <c r="U172" s="54"/>
    </row>
    <row r="173" spans="2:21" ht="12.75">
      <c r="B173" s="55"/>
      <c r="C173" s="55"/>
      <c r="D173" s="55"/>
      <c r="E173" s="55"/>
      <c r="F173" s="55"/>
      <c r="G173" s="55"/>
      <c r="H173" s="55"/>
      <c r="I173" s="131"/>
      <c r="J173" s="131"/>
      <c r="N173" s="53"/>
      <c r="O173" s="54"/>
      <c r="P173" s="54"/>
      <c r="Q173" s="54"/>
      <c r="R173" s="54"/>
      <c r="S173" s="54"/>
      <c r="T173" s="54"/>
      <c r="U173" s="54"/>
    </row>
    <row r="174" spans="2:21" ht="12.75">
      <c r="B174" s="55"/>
      <c r="C174" s="55"/>
      <c r="D174" s="55"/>
      <c r="E174" s="55"/>
      <c r="F174" s="55"/>
      <c r="G174" s="55"/>
      <c r="H174" s="55"/>
      <c r="I174" s="131"/>
      <c r="J174" s="131"/>
      <c r="N174" s="53"/>
      <c r="O174" s="54"/>
      <c r="P174" s="54"/>
      <c r="Q174" s="54"/>
      <c r="R174" s="54"/>
      <c r="S174" s="54"/>
      <c r="T174" s="54"/>
      <c r="U174" s="54"/>
    </row>
    <row r="175" spans="2:21" ht="12.75">
      <c r="B175" s="55"/>
      <c r="C175" s="55"/>
      <c r="D175" s="55"/>
      <c r="E175" s="55"/>
      <c r="F175" s="55"/>
      <c r="G175" s="55"/>
      <c r="H175" s="55"/>
      <c r="I175" s="131"/>
      <c r="J175" s="131"/>
      <c r="N175" s="53"/>
      <c r="O175" s="54"/>
      <c r="P175" s="54"/>
      <c r="Q175" s="54"/>
      <c r="R175" s="54"/>
      <c r="S175" s="54"/>
      <c r="T175" s="54"/>
      <c r="U175" s="54"/>
    </row>
    <row r="176" spans="2:21" ht="12.75">
      <c r="B176" s="55"/>
      <c r="C176" s="55"/>
      <c r="D176" s="55"/>
      <c r="E176" s="55"/>
      <c r="F176" s="55"/>
      <c r="G176" s="55"/>
      <c r="H176" s="55"/>
      <c r="I176" s="131"/>
      <c r="J176" s="131"/>
      <c r="N176" s="53"/>
      <c r="O176" s="54"/>
      <c r="P176" s="54"/>
      <c r="Q176" s="54"/>
      <c r="R176" s="54"/>
      <c r="S176" s="54"/>
      <c r="T176" s="54"/>
      <c r="U176" s="54"/>
    </row>
    <row r="177" spans="2:21" ht="12.75">
      <c r="B177" s="55"/>
      <c r="C177" s="55"/>
      <c r="D177" s="55"/>
      <c r="E177" s="55"/>
      <c r="F177" s="55"/>
      <c r="G177" s="55"/>
      <c r="H177" s="55"/>
      <c r="I177" s="131"/>
      <c r="J177" s="131"/>
      <c r="N177" s="53"/>
      <c r="O177" s="54"/>
      <c r="P177" s="54"/>
      <c r="Q177" s="54"/>
      <c r="R177" s="54"/>
      <c r="S177" s="54"/>
      <c r="T177" s="54"/>
      <c r="U177" s="54"/>
    </row>
    <row r="178" spans="2:21" ht="12.75">
      <c r="B178" s="55"/>
      <c r="C178" s="55"/>
      <c r="D178" s="55"/>
      <c r="E178" s="55"/>
      <c r="F178" s="55"/>
      <c r="G178" s="55"/>
      <c r="H178" s="55"/>
      <c r="I178" s="131"/>
      <c r="J178" s="131"/>
      <c r="N178" s="53"/>
      <c r="O178" s="54"/>
      <c r="P178" s="54"/>
      <c r="Q178" s="54"/>
      <c r="R178" s="54"/>
      <c r="S178" s="54"/>
      <c r="T178" s="54"/>
      <c r="U178" s="54"/>
    </row>
    <row r="179" spans="2:21" ht="12.75">
      <c r="B179" s="55"/>
      <c r="C179" s="55"/>
      <c r="D179" s="55"/>
      <c r="E179" s="55"/>
      <c r="F179" s="55"/>
      <c r="G179" s="55"/>
      <c r="H179" s="55"/>
      <c r="I179" s="131"/>
      <c r="J179" s="131"/>
      <c r="N179" s="53"/>
      <c r="O179" s="54"/>
      <c r="P179" s="54"/>
      <c r="Q179" s="54"/>
      <c r="R179" s="54"/>
      <c r="S179" s="54"/>
      <c r="T179" s="54"/>
      <c r="U179" s="54"/>
    </row>
    <row r="180" spans="2:21" ht="12.75">
      <c r="B180" s="55"/>
      <c r="C180" s="55"/>
      <c r="D180" s="55"/>
      <c r="E180" s="55"/>
      <c r="F180" s="55"/>
      <c r="G180" s="55"/>
      <c r="H180" s="55"/>
      <c r="I180" s="131"/>
      <c r="J180" s="131"/>
      <c r="N180" s="53"/>
      <c r="O180" s="54"/>
      <c r="P180" s="54"/>
      <c r="Q180" s="54"/>
      <c r="R180" s="54"/>
      <c r="S180" s="54"/>
      <c r="T180" s="54"/>
      <c r="U180" s="54"/>
    </row>
    <row r="181" spans="2:21" ht="12.75">
      <c r="B181" s="55"/>
      <c r="C181" s="55"/>
      <c r="D181" s="55"/>
      <c r="E181" s="55"/>
      <c r="F181" s="55"/>
      <c r="G181" s="55"/>
      <c r="H181" s="55"/>
      <c r="I181" s="131"/>
      <c r="J181" s="131"/>
      <c r="N181" s="53"/>
      <c r="O181" s="54"/>
      <c r="P181" s="54"/>
      <c r="Q181" s="54"/>
      <c r="R181" s="54"/>
      <c r="S181" s="54"/>
      <c r="T181" s="54"/>
      <c r="U181" s="54"/>
    </row>
    <row r="182" spans="2:21" ht="12.75">
      <c r="B182" s="55"/>
      <c r="C182" s="55"/>
      <c r="D182" s="55"/>
      <c r="E182" s="55"/>
      <c r="F182" s="55"/>
      <c r="G182" s="55"/>
      <c r="H182" s="55"/>
      <c r="I182" s="131"/>
      <c r="J182" s="131"/>
      <c r="N182" s="53"/>
      <c r="O182" s="54"/>
      <c r="P182" s="54"/>
      <c r="Q182" s="54"/>
      <c r="R182" s="54"/>
      <c r="S182" s="54"/>
      <c r="T182" s="54"/>
      <c r="U182" s="54"/>
    </row>
    <row r="183" spans="2:21" ht="12.75">
      <c r="B183" s="55"/>
      <c r="C183" s="55"/>
      <c r="D183" s="55"/>
      <c r="E183" s="55"/>
      <c r="F183" s="55"/>
      <c r="G183" s="55"/>
      <c r="H183" s="55"/>
      <c r="I183" s="131"/>
      <c r="J183" s="131"/>
      <c r="N183" s="53"/>
      <c r="O183" s="54"/>
      <c r="P183" s="54"/>
      <c r="Q183" s="54"/>
      <c r="R183" s="54"/>
      <c r="S183" s="54"/>
      <c r="T183" s="54"/>
      <c r="U183" s="54"/>
    </row>
    <row r="184" spans="2:21" ht="12.75">
      <c r="B184" s="55"/>
      <c r="C184" s="55"/>
      <c r="D184" s="55"/>
      <c r="E184" s="55"/>
      <c r="F184" s="55"/>
      <c r="G184" s="55"/>
      <c r="H184" s="55"/>
      <c r="I184" s="131"/>
      <c r="J184" s="131"/>
      <c r="N184" s="53"/>
      <c r="O184" s="54"/>
      <c r="P184" s="54"/>
      <c r="Q184" s="54"/>
      <c r="R184" s="54"/>
      <c r="S184" s="54"/>
      <c r="T184" s="54"/>
      <c r="U184" s="54"/>
    </row>
    <row r="185" spans="2:21" ht="12.75">
      <c r="B185" s="55"/>
      <c r="C185" s="55"/>
      <c r="D185" s="55"/>
      <c r="E185" s="55"/>
      <c r="F185" s="55"/>
      <c r="G185" s="55"/>
      <c r="H185" s="55"/>
      <c r="I185" s="131"/>
      <c r="J185" s="131"/>
      <c r="N185" s="53"/>
      <c r="O185" s="54"/>
      <c r="P185" s="54"/>
      <c r="Q185" s="54"/>
      <c r="R185" s="54"/>
      <c r="S185" s="54"/>
      <c r="T185" s="54"/>
      <c r="U185" s="54"/>
    </row>
    <row r="186" spans="2:21" ht="12.75">
      <c r="B186" s="55"/>
      <c r="C186" s="55"/>
      <c r="D186" s="55"/>
      <c r="E186" s="55"/>
      <c r="F186" s="55"/>
      <c r="G186" s="55"/>
      <c r="H186" s="55"/>
      <c r="I186" s="131"/>
      <c r="J186" s="131"/>
      <c r="N186" s="53"/>
      <c r="O186" s="54"/>
      <c r="P186" s="54"/>
      <c r="Q186" s="54"/>
      <c r="R186" s="54"/>
      <c r="S186" s="54"/>
      <c r="T186" s="54"/>
      <c r="U186" s="54"/>
    </row>
    <row r="187" spans="2:21" ht="12.75">
      <c r="B187" s="55"/>
      <c r="C187" s="55"/>
      <c r="D187" s="55"/>
      <c r="E187" s="55"/>
      <c r="F187" s="55"/>
      <c r="G187" s="55"/>
      <c r="H187" s="55"/>
      <c r="I187" s="131"/>
      <c r="J187" s="131"/>
      <c r="N187" s="53"/>
      <c r="O187" s="54"/>
      <c r="P187" s="54"/>
      <c r="Q187" s="54"/>
      <c r="R187" s="54"/>
      <c r="S187" s="54"/>
      <c r="T187" s="54"/>
      <c r="U187" s="54"/>
    </row>
    <row r="188" spans="2:21" ht="12.75">
      <c r="B188" s="55"/>
      <c r="C188" s="55"/>
      <c r="D188" s="55"/>
      <c r="E188" s="55"/>
      <c r="F188" s="55"/>
      <c r="G188" s="55"/>
      <c r="H188" s="55"/>
      <c r="I188" s="131"/>
      <c r="J188" s="131"/>
      <c r="N188" s="53"/>
      <c r="O188" s="54"/>
      <c r="P188" s="54"/>
      <c r="Q188" s="54"/>
      <c r="R188" s="54"/>
      <c r="S188" s="54"/>
      <c r="T188" s="54"/>
      <c r="U188" s="54"/>
    </row>
    <row r="189" spans="2:21" ht="12.75">
      <c r="B189" s="55"/>
      <c r="C189" s="55"/>
      <c r="D189" s="55"/>
      <c r="E189" s="55"/>
      <c r="F189" s="55"/>
      <c r="G189" s="55"/>
      <c r="H189" s="55"/>
      <c r="I189" s="131"/>
      <c r="J189" s="131"/>
      <c r="N189" s="53"/>
      <c r="O189" s="54"/>
      <c r="P189" s="54"/>
      <c r="Q189" s="54"/>
      <c r="R189" s="54"/>
      <c r="S189" s="54"/>
      <c r="T189" s="54"/>
      <c r="U189" s="54"/>
    </row>
    <row r="190" spans="2:21" ht="12.75">
      <c r="B190" s="55"/>
      <c r="C190" s="55"/>
      <c r="D190" s="55"/>
      <c r="E190" s="55"/>
      <c r="F190" s="55"/>
      <c r="G190" s="55"/>
      <c r="H190" s="55"/>
      <c r="I190" s="131"/>
      <c r="J190" s="131"/>
      <c r="N190" s="53"/>
      <c r="O190" s="54"/>
      <c r="P190" s="54"/>
      <c r="Q190" s="54"/>
      <c r="R190" s="54"/>
      <c r="S190" s="54"/>
      <c r="T190" s="54"/>
      <c r="U190" s="54"/>
    </row>
    <row r="191" spans="2:21" ht="12.75">
      <c r="B191" s="55"/>
      <c r="C191" s="55"/>
      <c r="D191" s="55"/>
      <c r="E191" s="55"/>
      <c r="F191" s="55"/>
      <c r="G191" s="55"/>
      <c r="H191" s="55"/>
      <c r="I191" s="131"/>
      <c r="J191" s="131"/>
      <c r="N191" s="53"/>
      <c r="O191" s="54"/>
      <c r="P191" s="54"/>
      <c r="Q191" s="54"/>
      <c r="R191" s="54"/>
      <c r="S191" s="54"/>
      <c r="T191" s="54"/>
      <c r="U191" s="54"/>
    </row>
    <row r="192" spans="2:21" ht="12.75">
      <c r="B192" s="55"/>
      <c r="C192" s="55"/>
      <c r="D192" s="55"/>
      <c r="E192" s="55"/>
      <c r="F192" s="55"/>
      <c r="G192" s="55"/>
      <c r="H192" s="55"/>
      <c r="I192" s="131"/>
      <c r="J192" s="131"/>
      <c r="N192" s="53"/>
      <c r="O192" s="54"/>
      <c r="P192" s="54"/>
      <c r="Q192" s="54"/>
      <c r="R192" s="54"/>
      <c r="S192" s="54"/>
      <c r="T192" s="54"/>
      <c r="U192" s="54"/>
    </row>
    <row r="193" spans="2:21" ht="12.75">
      <c r="B193" s="55"/>
      <c r="C193" s="55"/>
      <c r="D193" s="55"/>
      <c r="E193" s="55"/>
      <c r="F193" s="55"/>
      <c r="G193" s="55"/>
      <c r="H193" s="55"/>
      <c r="I193" s="131"/>
      <c r="J193" s="131"/>
      <c r="N193" s="53"/>
      <c r="O193" s="54"/>
      <c r="P193" s="54"/>
      <c r="Q193" s="54"/>
      <c r="R193" s="54"/>
      <c r="S193" s="54"/>
      <c r="T193" s="54"/>
      <c r="U193" s="54"/>
    </row>
    <row r="194" spans="2:21" ht="12.75">
      <c r="B194" s="55"/>
      <c r="C194" s="55"/>
      <c r="D194" s="55"/>
      <c r="E194" s="55"/>
      <c r="F194" s="55"/>
      <c r="G194" s="55"/>
      <c r="H194" s="55"/>
      <c r="I194" s="131"/>
      <c r="J194" s="131"/>
      <c r="N194" s="53"/>
      <c r="O194" s="54"/>
      <c r="P194" s="54"/>
      <c r="Q194" s="54"/>
      <c r="R194" s="54"/>
      <c r="S194" s="54"/>
      <c r="T194" s="54"/>
      <c r="U194" s="54"/>
    </row>
    <row r="195" spans="2:21" ht="12.75">
      <c r="B195" s="55"/>
      <c r="C195" s="55"/>
      <c r="D195" s="55"/>
      <c r="E195" s="55"/>
      <c r="F195" s="55"/>
      <c r="G195" s="55"/>
      <c r="H195" s="55"/>
      <c r="I195" s="131"/>
      <c r="J195" s="131"/>
      <c r="N195" s="53"/>
      <c r="O195" s="54"/>
      <c r="P195" s="54"/>
      <c r="Q195" s="54"/>
      <c r="R195" s="54"/>
      <c r="S195" s="54"/>
      <c r="T195" s="54"/>
      <c r="U195" s="54"/>
    </row>
    <row r="196" spans="2:21" ht="12.75">
      <c r="B196" s="55"/>
      <c r="C196" s="55"/>
      <c r="D196" s="55"/>
      <c r="E196" s="55"/>
      <c r="F196" s="55"/>
      <c r="G196" s="55"/>
      <c r="H196" s="55"/>
      <c r="I196" s="131"/>
      <c r="J196" s="131"/>
      <c r="N196" s="53"/>
      <c r="O196" s="54"/>
      <c r="P196" s="54"/>
      <c r="Q196" s="54"/>
      <c r="R196" s="54"/>
      <c r="S196" s="54"/>
      <c r="T196" s="54"/>
      <c r="U196" s="54"/>
    </row>
    <row r="197" spans="2:21" ht="12.75">
      <c r="B197" s="55"/>
      <c r="C197" s="55"/>
      <c r="D197" s="55"/>
      <c r="E197" s="55"/>
      <c r="F197" s="55"/>
      <c r="G197" s="55"/>
      <c r="H197" s="55"/>
      <c r="I197" s="131"/>
      <c r="J197" s="131"/>
      <c r="N197" s="53"/>
      <c r="O197" s="54"/>
      <c r="P197" s="54"/>
      <c r="Q197" s="54"/>
      <c r="R197" s="54"/>
      <c r="S197" s="54"/>
      <c r="T197" s="54"/>
      <c r="U197" s="54"/>
    </row>
    <row r="198" spans="2:21" ht="12.75">
      <c r="B198" s="55"/>
      <c r="C198" s="55"/>
      <c r="D198" s="55"/>
      <c r="E198" s="55"/>
      <c r="F198" s="55"/>
      <c r="G198" s="55"/>
      <c r="H198" s="55"/>
      <c r="I198" s="131"/>
      <c r="J198" s="131"/>
      <c r="N198" s="53"/>
      <c r="O198" s="54"/>
      <c r="P198" s="54"/>
      <c r="Q198" s="54"/>
      <c r="R198" s="54"/>
      <c r="S198" s="54"/>
      <c r="T198" s="54"/>
      <c r="U198" s="54"/>
    </row>
    <row r="199" spans="2:21" ht="12.75">
      <c r="B199" s="55"/>
      <c r="C199" s="55"/>
      <c r="D199" s="55"/>
      <c r="E199" s="55"/>
      <c r="F199" s="55"/>
      <c r="G199" s="55"/>
      <c r="H199" s="55"/>
      <c r="I199" s="131"/>
      <c r="J199" s="131"/>
      <c r="N199" s="53"/>
      <c r="O199" s="54"/>
      <c r="P199" s="54"/>
      <c r="Q199" s="54"/>
      <c r="R199" s="54"/>
      <c r="S199" s="54"/>
      <c r="T199" s="54"/>
      <c r="U199" s="54"/>
    </row>
    <row r="200" spans="2:21" ht="12.75">
      <c r="B200" s="55"/>
      <c r="C200" s="55"/>
      <c r="D200" s="55"/>
      <c r="E200" s="55"/>
      <c r="F200" s="55"/>
      <c r="G200" s="55"/>
      <c r="H200" s="55"/>
      <c r="I200" s="131"/>
      <c r="J200" s="131"/>
      <c r="N200" s="53"/>
      <c r="O200" s="54"/>
      <c r="P200" s="54"/>
      <c r="Q200" s="54"/>
      <c r="R200" s="54"/>
      <c r="S200" s="54"/>
      <c r="T200" s="54"/>
      <c r="U200" s="54"/>
    </row>
    <row r="201" spans="2:21" ht="12.75">
      <c r="B201" s="55"/>
      <c r="C201" s="55"/>
      <c r="D201" s="55"/>
      <c r="E201" s="55"/>
      <c r="F201" s="55"/>
      <c r="G201" s="55"/>
      <c r="H201" s="55"/>
      <c r="I201" s="131"/>
      <c r="J201" s="131"/>
      <c r="N201" s="53"/>
      <c r="O201" s="54"/>
      <c r="P201" s="54"/>
      <c r="Q201" s="54"/>
      <c r="R201" s="54"/>
      <c r="S201" s="54"/>
      <c r="T201" s="54"/>
      <c r="U201" s="54"/>
    </row>
    <row r="202" spans="2:21" ht="12.75">
      <c r="B202" s="55"/>
      <c r="C202" s="55"/>
      <c r="D202" s="55"/>
      <c r="E202" s="55"/>
      <c r="F202" s="55"/>
      <c r="G202" s="55"/>
      <c r="H202" s="55"/>
      <c r="I202" s="131"/>
      <c r="J202" s="131"/>
      <c r="N202" s="53"/>
      <c r="O202" s="54"/>
      <c r="P202" s="54"/>
      <c r="Q202" s="54"/>
      <c r="R202" s="54"/>
      <c r="S202" s="54"/>
      <c r="T202" s="54"/>
      <c r="U202" s="54"/>
    </row>
    <row r="203" spans="2:21" ht="12.75">
      <c r="B203" s="55"/>
      <c r="C203" s="55"/>
      <c r="D203" s="55"/>
      <c r="E203" s="55"/>
      <c r="F203" s="55"/>
      <c r="G203" s="55"/>
      <c r="H203" s="55"/>
      <c r="I203" s="131"/>
      <c r="J203" s="131"/>
      <c r="N203" s="53"/>
      <c r="O203" s="54"/>
      <c r="P203" s="54"/>
      <c r="Q203" s="54"/>
      <c r="R203" s="54"/>
      <c r="S203" s="54"/>
      <c r="T203" s="54"/>
      <c r="U203" s="54"/>
    </row>
    <row r="204" spans="2:21" ht="12.75">
      <c r="B204" s="55"/>
      <c r="C204" s="55"/>
      <c r="D204" s="55"/>
      <c r="E204" s="55"/>
      <c r="F204" s="55"/>
      <c r="G204" s="55"/>
      <c r="H204" s="55"/>
      <c r="I204" s="131"/>
      <c r="J204" s="131"/>
      <c r="N204" s="53"/>
      <c r="O204" s="54"/>
      <c r="P204" s="54"/>
      <c r="Q204" s="54"/>
      <c r="R204" s="54"/>
      <c r="S204" s="54"/>
      <c r="T204" s="54"/>
      <c r="U204" s="54"/>
    </row>
    <row r="205" spans="2:21" ht="12.75">
      <c r="B205" s="55"/>
      <c r="C205" s="55"/>
      <c r="D205" s="55"/>
      <c r="E205" s="55"/>
      <c r="F205" s="55"/>
      <c r="G205" s="55"/>
      <c r="H205" s="55"/>
      <c r="I205" s="131"/>
      <c r="J205" s="131"/>
      <c r="N205" s="53"/>
      <c r="O205" s="54"/>
      <c r="P205" s="54"/>
      <c r="Q205" s="54"/>
      <c r="R205" s="54"/>
      <c r="S205" s="54"/>
      <c r="T205" s="54"/>
      <c r="U205" s="54"/>
    </row>
    <row r="206" spans="2:21" ht="12.75">
      <c r="B206" s="55"/>
      <c r="C206" s="55"/>
      <c r="D206" s="55"/>
      <c r="E206" s="55"/>
      <c r="F206" s="55"/>
      <c r="G206" s="55"/>
      <c r="H206" s="55"/>
      <c r="I206" s="131"/>
      <c r="J206" s="131"/>
      <c r="N206" s="53"/>
      <c r="O206" s="54"/>
      <c r="P206" s="54"/>
      <c r="Q206" s="54"/>
      <c r="R206" s="54"/>
      <c r="S206" s="54"/>
      <c r="T206" s="54"/>
      <c r="U206" s="54"/>
    </row>
    <row r="207" spans="2:21" ht="12.75">
      <c r="B207" s="55"/>
      <c r="C207" s="55"/>
      <c r="D207" s="55"/>
      <c r="E207" s="55"/>
      <c r="F207" s="55"/>
      <c r="G207" s="55"/>
      <c r="H207" s="55"/>
      <c r="I207" s="131"/>
      <c r="J207" s="131"/>
      <c r="N207" s="53"/>
      <c r="O207" s="54"/>
      <c r="P207" s="54"/>
      <c r="Q207" s="54"/>
      <c r="R207" s="54"/>
      <c r="S207" s="54"/>
      <c r="T207" s="54"/>
      <c r="U207" s="54"/>
    </row>
    <row r="208" spans="2:21" ht="12.75">
      <c r="B208" s="55"/>
      <c r="C208" s="55"/>
      <c r="D208" s="55"/>
      <c r="E208" s="55"/>
      <c r="F208" s="55"/>
      <c r="G208" s="55"/>
      <c r="H208" s="55"/>
      <c r="I208" s="131"/>
      <c r="J208" s="131"/>
      <c r="N208" s="53"/>
      <c r="O208" s="54"/>
      <c r="P208" s="54"/>
      <c r="Q208" s="54"/>
      <c r="R208" s="54"/>
      <c r="S208" s="54"/>
      <c r="T208" s="54"/>
      <c r="U208" s="54"/>
    </row>
    <row r="209" spans="2:21" ht="12.75">
      <c r="B209" s="55"/>
      <c r="C209" s="55"/>
      <c r="D209" s="55"/>
      <c r="E209" s="55"/>
      <c r="F209" s="55"/>
      <c r="G209" s="55"/>
      <c r="H209" s="55"/>
      <c r="I209" s="131"/>
      <c r="J209" s="131"/>
      <c r="N209" s="53"/>
      <c r="O209" s="54"/>
      <c r="P209" s="54"/>
      <c r="Q209" s="54"/>
      <c r="R209" s="54"/>
      <c r="S209" s="54"/>
      <c r="T209" s="54"/>
      <c r="U209" s="54"/>
    </row>
    <row r="210" spans="2:21" ht="12.75">
      <c r="B210" s="55"/>
      <c r="C210" s="55"/>
      <c r="D210" s="55"/>
      <c r="E210" s="55"/>
      <c r="F210" s="55"/>
      <c r="G210" s="55"/>
      <c r="H210" s="55"/>
      <c r="I210" s="131"/>
      <c r="J210" s="131"/>
      <c r="N210" s="53"/>
      <c r="O210" s="54"/>
      <c r="P210" s="54"/>
      <c r="Q210" s="54"/>
      <c r="R210" s="54"/>
      <c r="S210" s="54"/>
      <c r="T210" s="54"/>
      <c r="U210" s="54"/>
    </row>
    <row r="211" spans="2:21" ht="12.75">
      <c r="B211" s="55"/>
      <c r="C211" s="55"/>
      <c r="D211" s="55"/>
      <c r="E211" s="55"/>
      <c r="F211" s="55"/>
      <c r="G211" s="55"/>
      <c r="H211" s="55"/>
      <c r="I211" s="131"/>
      <c r="J211" s="131"/>
      <c r="N211" s="53"/>
      <c r="O211" s="54"/>
      <c r="P211" s="54"/>
      <c r="Q211" s="54"/>
      <c r="R211" s="54"/>
      <c r="S211" s="54"/>
      <c r="T211" s="54"/>
      <c r="U211" s="54"/>
    </row>
    <row r="212" spans="2:21" ht="12.75">
      <c r="B212" s="55"/>
      <c r="C212" s="55"/>
      <c r="D212" s="55"/>
      <c r="E212" s="55"/>
      <c r="F212" s="55"/>
      <c r="G212" s="55"/>
      <c r="H212" s="55"/>
      <c r="I212" s="131"/>
      <c r="J212" s="131"/>
      <c r="N212" s="53"/>
      <c r="O212" s="54"/>
      <c r="P212" s="54"/>
      <c r="Q212" s="54"/>
      <c r="R212" s="54"/>
      <c r="S212" s="54"/>
      <c r="T212" s="54"/>
      <c r="U212" s="54"/>
    </row>
    <row r="213" spans="2:21" ht="12.75">
      <c r="B213" s="55"/>
      <c r="C213" s="55"/>
      <c r="D213" s="55"/>
      <c r="E213" s="55"/>
      <c r="F213" s="55"/>
      <c r="G213" s="55"/>
      <c r="H213" s="55"/>
      <c r="I213" s="131"/>
      <c r="J213" s="131"/>
      <c r="N213" s="53"/>
      <c r="O213" s="54"/>
      <c r="P213" s="54"/>
      <c r="Q213" s="54"/>
      <c r="R213" s="54"/>
      <c r="S213" s="54"/>
      <c r="T213" s="54"/>
      <c r="U213" s="54"/>
    </row>
    <row r="214" spans="2:21" ht="12.75">
      <c r="B214" s="55"/>
      <c r="C214" s="55"/>
      <c r="D214" s="55"/>
      <c r="E214" s="55"/>
      <c r="F214" s="55"/>
      <c r="G214" s="55"/>
      <c r="H214" s="55"/>
      <c r="I214" s="131"/>
      <c r="J214" s="131"/>
      <c r="N214" s="53"/>
      <c r="O214" s="54"/>
      <c r="P214" s="54"/>
      <c r="Q214" s="54"/>
      <c r="R214" s="54"/>
      <c r="S214" s="54"/>
      <c r="T214" s="54"/>
      <c r="U214" s="54"/>
    </row>
    <row r="215" spans="2:21" ht="12.75">
      <c r="B215" s="55"/>
      <c r="C215" s="55"/>
      <c r="D215" s="55"/>
      <c r="E215" s="55"/>
      <c r="F215" s="55"/>
      <c r="G215" s="55"/>
      <c r="H215" s="55"/>
      <c r="I215" s="131"/>
      <c r="J215" s="131"/>
      <c r="N215" s="53"/>
      <c r="O215" s="54"/>
      <c r="P215" s="54"/>
      <c r="Q215" s="54"/>
      <c r="R215" s="54"/>
      <c r="S215" s="54"/>
      <c r="T215" s="54"/>
      <c r="U215" s="54"/>
    </row>
    <row r="216" spans="2:21" ht="12.75">
      <c r="B216" s="55"/>
      <c r="C216" s="55"/>
      <c r="D216" s="55"/>
      <c r="E216" s="55"/>
      <c r="F216" s="55"/>
      <c r="G216" s="55"/>
      <c r="H216" s="55"/>
      <c r="I216" s="131"/>
      <c r="J216" s="131"/>
      <c r="N216" s="53"/>
      <c r="O216" s="54"/>
      <c r="P216" s="54"/>
      <c r="Q216" s="54"/>
      <c r="R216" s="54"/>
      <c r="S216" s="54"/>
      <c r="T216" s="54"/>
      <c r="U216" s="54"/>
    </row>
    <row r="217" spans="2:21" ht="12.75">
      <c r="B217" s="55"/>
      <c r="C217" s="55"/>
      <c r="D217" s="55"/>
      <c r="E217" s="55"/>
      <c r="F217" s="55"/>
      <c r="G217" s="55"/>
      <c r="H217" s="55"/>
      <c r="I217" s="131"/>
      <c r="J217" s="131"/>
      <c r="N217" s="53"/>
      <c r="O217" s="54"/>
      <c r="P217" s="54"/>
      <c r="Q217" s="54"/>
      <c r="R217" s="54"/>
      <c r="S217" s="54"/>
      <c r="T217" s="54"/>
      <c r="U217" s="54"/>
    </row>
    <row r="218" spans="2:21" ht="12.75">
      <c r="B218" s="55"/>
      <c r="C218" s="55"/>
      <c r="D218" s="55"/>
      <c r="E218" s="55"/>
      <c r="F218" s="55"/>
      <c r="G218" s="55"/>
      <c r="H218" s="55"/>
      <c r="I218" s="131"/>
      <c r="J218" s="131"/>
      <c r="N218" s="53"/>
      <c r="O218" s="54"/>
      <c r="P218" s="54"/>
      <c r="Q218" s="54"/>
      <c r="R218" s="54"/>
      <c r="S218" s="54"/>
      <c r="T218" s="54"/>
      <c r="U218" s="54"/>
    </row>
    <row r="219" spans="2:21" ht="12.75">
      <c r="B219" s="55"/>
      <c r="C219" s="55"/>
      <c r="D219" s="55"/>
      <c r="E219" s="55"/>
      <c r="F219" s="55"/>
      <c r="G219" s="55"/>
      <c r="H219" s="55"/>
      <c r="I219" s="131"/>
      <c r="J219" s="131"/>
      <c r="N219" s="53"/>
      <c r="O219" s="54"/>
      <c r="P219" s="54"/>
      <c r="Q219" s="54"/>
      <c r="R219" s="54"/>
      <c r="S219" s="54"/>
      <c r="T219" s="54"/>
      <c r="U219" s="54"/>
    </row>
    <row r="220" spans="2:21" ht="12.75">
      <c r="B220" s="55"/>
      <c r="C220" s="55"/>
      <c r="D220" s="55"/>
      <c r="E220" s="55"/>
      <c r="F220" s="55"/>
      <c r="G220" s="55"/>
      <c r="H220" s="55"/>
      <c r="I220" s="131"/>
      <c r="J220" s="131"/>
      <c r="N220" s="53"/>
      <c r="O220" s="54"/>
      <c r="P220" s="54"/>
      <c r="Q220" s="54"/>
      <c r="R220" s="54"/>
      <c r="S220" s="54"/>
      <c r="T220" s="54"/>
      <c r="U220" s="54"/>
    </row>
    <row r="221" spans="2:21" ht="12.75">
      <c r="B221" s="55"/>
      <c r="C221" s="55"/>
      <c r="D221" s="55"/>
      <c r="E221" s="55"/>
      <c r="F221" s="55"/>
      <c r="G221" s="55"/>
      <c r="H221" s="55"/>
      <c r="I221" s="131"/>
      <c r="J221" s="131"/>
      <c r="N221" s="53"/>
      <c r="O221" s="54"/>
      <c r="P221" s="54"/>
      <c r="Q221" s="54"/>
      <c r="R221" s="54"/>
      <c r="S221" s="54"/>
      <c r="T221" s="54"/>
      <c r="U221" s="54"/>
    </row>
    <row r="222" spans="2:21" ht="12.75">
      <c r="B222" s="55"/>
      <c r="C222" s="55"/>
      <c r="D222" s="55"/>
      <c r="E222" s="55"/>
      <c r="F222" s="55"/>
      <c r="G222" s="55"/>
      <c r="H222" s="55"/>
      <c r="I222" s="131"/>
      <c r="J222" s="131"/>
      <c r="N222" s="53"/>
      <c r="O222" s="54"/>
      <c r="P222" s="54"/>
      <c r="Q222" s="54"/>
      <c r="R222" s="54"/>
      <c r="S222" s="54"/>
      <c r="T222" s="54"/>
      <c r="U222" s="54"/>
    </row>
    <row r="223" spans="2:21" ht="12.75">
      <c r="B223" s="55"/>
      <c r="C223" s="55"/>
      <c r="D223" s="55"/>
      <c r="E223" s="55"/>
      <c r="F223" s="55"/>
      <c r="G223" s="55"/>
      <c r="H223" s="55"/>
      <c r="I223" s="131"/>
      <c r="J223" s="131"/>
      <c r="N223" s="53"/>
      <c r="O223" s="54"/>
      <c r="P223" s="54"/>
      <c r="Q223" s="54"/>
      <c r="R223" s="54"/>
      <c r="S223" s="54"/>
      <c r="T223" s="54"/>
      <c r="U223" s="54"/>
    </row>
    <row r="224" spans="2:21" ht="12.75">
      <c r="B224" s="55"/>
      <c r="C224" s="55"/>
      <c r="D224" s="55"/>
      <c r="E224" s="55"/>
      <c r="F224" s="55"/>
      <c r="G224" s="55"/>
      <c r="H224" s="55"/>
      <c r="I224" s="131"/>
      <c r="J224" s="131"/>
      <c r="N224" s="53"/>
      <c r="O224" s="54"/>
      <c r="P224" s="54"/>
      <c r="Q224" s="54"/>
      <c r="R224" s="54"/>
      <c r="S224" s="54"/>
      <c r="T224" s="54"/>
      <c r="U224" s="54"/>
    </row>
    <row r="225" spans="2:21" ht="12.75">
      <c r="B225" s="55"/>
      <c r="C225" s="55"/>
      <c r="D225" s="55"/>
      <c r="E225" s="55"/>
      <c r="F225" s="55"/>
      <c r="G225" s="55"/>
      <c r="H225" s="55"/>
      <c r="I225" s="131"/>
      <c r="J225" s="131"/>
      <c r="N225" s="53"/>
      <c r="O225" s="54"/>
      <c r="P225" s="54"/>
      <c r="Q225" s="54"/>
      <c r="R225" s="54"/>
      <c r="S225" s="54"/>
      <c r="T225" s="54"/>
      <c r="U225" s="54"/>
    </row>
    <row r="226" spans="2:21" ht="12.75">
      <c r="B226" s="55"/>
      <c r="C226" s="55"/>
      <c r="D226" s="55"/>
      <c r="E226" s="55"/>
      <c r="F226" s="55"/>
      <c r="G226" s="55"/>
      <c r="H226" s="55"/>
      <c r="I226" s="131"/>
      <c r="J226" s="131"/>
      <c r="N226" s="53"/>
      <c r="O226" s="54"/>
      <c r="P226" s="54"/>
      <c r="Q226" s="54"/>
      <c r="R226" s="54"/>
      <c r="S226" s="54"/>
      <c r="T226" s="54"/>
      <c r="U226" s="54"/>
    </row>
    <row r="227" spans="2:21" ht="12.75">
      <c r="B227" s="55"/>
      <c r="C227" s="55"/>
      <c r="D227" s="55"/>
      <c r="E227" s="55"/>
      <c r="F227" s="55"/>
      <c r="G227" s="55"/>
      <c r="H227" s="55"/>
      <c r="I227" s="131"/>
      <c r="J227" s="131"/>
      <c r="N227" s="53"/>
      <c r="O227" s="54"/>
      <c r="P227" s="54"/>
      <c r="Q227" s="54"/>
      <c r="R227" s="54"/>
      <c r="S227" s="54"/>
      <c r="T227" s="54"/>
      <c r="U227" s="54"/>
    </row>
    <row r="228" spans="2:21" ht="12.75">
      <c r="B228" s="55"/>
      <c r="C228" s="55"/>
      <c r="D228" s="55"/>
      <c r="E228" s="55"/>
      <c r="F228" s="55"/>
      <c r="G228" s="55"/>
      <c r="H228" s="55"/>
      <c r="I228" s="131"/>
      <c r="J228" s="131"/>
      <c r="N228" s="53"/>
      <c r="O228" s="54"/>
      <c r="P228" s="54"/>
      <c r="Q228" s="54"/>
      <c r="R228" s="54"/>
      <c r="S228" s="54"/>
      <c r="T228" s="54"/>
      <c r="U228" s="54"/>
    </row>
    <row r="229" spans="2:21" ht="12.75">
      <c r="B229" s="55"/>
      <c r="C229" s="55"/>
      <c r="D229" s="55"/>
      <c r="E229" s="55"/>
      <c r="F229" s="55"/>
      <c r="G229" s="55"/>
      <c r="H229" s="55"/>
      <c r="I229" s="131"/>
      <c r="J229" s="131"/>
      <c r="N229" s="53"/>
      <c r="O229" s="54"/>
      <c r="P229" s="54"/>
      <c r="Q229" s="54"/>
      <c r="R229" s="54"/>
      <c r="S229" s="54"/>
      <c r="T229" s="54"/>
      <c r="U229" s="54"/>
    </row>
    <row r="230" spans="2:21" ht="12.75">
      <c r="B230" s="55"/>
      <c r="C230" s="55"/>
      <c r="D230" s="55"/>
      <c r="E230" s="55"/>
      <c r="F230" s="55"/>
      <c r="G230" s="55"/>
      <c r="H230" s="55"/>
      <c r="I230" s="131"/>
      <c r="J230" s="131"/>
      <c r="N230" s="53"/>
      <c r="O230" s="54"/>
      <c r="P230" s="54"/>
      <c r="Q230" s="54"/>
      <c r="R230" s="54"/>
      <c r="S230" s="54"/>
      <c r="T230" s="54"/>
      <c r="U230" s="54"/>
    </row>
    <row r="231" spans="2:21" ht="12.75">
      <c r="B231" s="55"/>
      <c r="C231" s="55"/>
      <c r="D231" s="55"/>
      <c r="E231" s="55"/>
      <c r="F231" s="55"/>
      <c r="G231" s="55"/>
      <c r="H231" s="55"/>
      <c r="I231" s="131"/>
      <c r="J231" s="131"/>
      <c r="N231" s="53"/>
      <c r="O231" s="54"/>
      <c r="P231" s="54"/>
      <c r="Q231" s="54"/>
      <c r="R231" s="54"/>
      <c r="S231" s="54"/>
      <c r="T231" s="54"/>
      <c r="U231" s="54"/>
    </row>
    <row r="232" spans="2:21" ht="12.75">
      <c r="B232" s="55"/>
      <c r="C232" s="55"/>
      <c r="D232" s="55"/>
      <c r="E232" s="55"/>
      <c r="F232" s="55"/>
      <c r="G232" s="55"/>
      <c r="H232" s="55"/>
      <c r="I232" s="131"/>
      <c r="J232" s="131"/>
      <c r="N232" s="53"/>
      <c r="O232" s="54"/>
      <c r="P232" s="54"/>
      <c r="Q232" s="54"/>
      <c r="R232" s="54"/>
      <c r="S232" s="54"/>
      <c r="T232" s="54"/>
      <c r="U232" s="54"/>
    </row>
    <row r="233" spans="2:21" ht="12.75">
      <c r="B233" s="55"/>
      <c r="C233" s="55"/>
      <c r="D233" s="55"/>
      <c r="E233" s="55"/>
      <c r="F233" s="55"/>
      <c r="G233" s="55"/>
      <c r="H233" s="55"/>
      <c r="I233" s="131"/>
      <c r="J233" s="131"/>
      <c r="N233" s="53"/>
      <c r="O233" s="54"/>
      <c r="P233" s="54"/>
      <c r="Q233" s="54"/>
      <c r="R233" s="54"/>
      <c r="S233" s="54"/>
      <c r="T233" s="54"/>
      <c r="U233" s="54"/>
    </row>
    <row r="234" spans="2:21" ht="12.75">
      <c r="B234" s="55"/>
      <c r="C234" s="55"/>
      <c r="D234" s="55"/>
      <c r="E234" s="55"/>
      <c r="F234" s="55"/>
      <c r="G234" s="55"/>
      <c r="H234" s="55"/>
      <c r="I234" s="131"/>
      <c r="J234" s="131"/>
      <c r="N234" s="53"/>
      <c r="O234" s="54"/>
      <c r="P234" s="54"/>
      <c r="Q234" s="54"/>
      <c r="R234" s="54"/>
      <c r="S234" s="54"/>
      <c r="T234" s="54"/>
      <c r="U234" s="54"/>
    </row>
    <row r="235" spans="2:21" ht="12.75">
      <c r="B235" s="55"/>
      <c r="C235" s="55"/>
      <c r="D235" s="55"/>
      <c r="E235" s="55"/>
      <c r="F235" s="55"/>
      <c r="G235" s="55"/>
      <c r="H235" s="55"/>
      <c r="I235" s="131"/>
      <c r="J235" s="131"/>
      <c r="N235" s="53"/>
      <c r="O235" s="54"/>
      <c r="P235" s="54"/>
      <c r="Q235" s="54"/>
      <c r="R235" s="54"/>
      <c r="S235" s="54"/>
      <c r="T235" s="54"/>
      <c r="U235" s="54"/>
    </row>
    <row r="236" spans="2:21" ht="12.75">
      <c r="B236" s="55"/>
      <c r="C236" s="55"/>
      <c r="D236" s="55"/>
      <c r="E236" s="55"/>
      <c r="F236" s="55"/>
      <c r="G236" s="55"/>
      <c r="H236" s="55"/>
      <c r="I236" s="131"/>
      <c r="J236" s="131"/>
      <c r="N236" s="53"/>
      <c r="O236" s="54"/>
      <c r="P236" s="54"/>
      <c r="Q236" s="54"/>
      <c r="R236" s="54"/>
      <c r="S236" s="54"/>
      <c r="T236" s="54"/>
      <c r="U236" s="54"/>
    </row>
    <row r="237" spans="2:21" ht="12.75">
      <c r="B237" s="55"/>
      <c r="C237" s="55"/>
      <c r="D237" s="55"/>
      <c r="E237" s="55"/>
      <c r="F237" s="55"/>
      <c r="G237" s="55"/>
      <c r="H237" s="55"/>
      <c r="I237" s="131"/>
      <c r="J237" s="131"/>
      <c r="N237" s="53"/>
      <c r="O237" s="54"/>
      <c r="P237" s="54"/>
      <c r="Q237" s="54"/>
      <c r="R237" s="54"/>
      <c r="S237" s="54"/>
      <c r="T237" s="54"/>
      <c r="U237" s="54"/>
    </row>
    <row r="238" spans="2:21" ht="12.75">
      <c r="B238" s="55"/>
      <c r="C238" s="55"/>
      <c r="D238" s="55"/>
      <c r="E238" s="55"/>
      <c r="F238" s="55"/>
      <c r="G238" s="55"/>
      <c r="H238" s="55"/>
      <c r="I238" s="131"/>
      <c r="J238" s="131"/>
      <c r="N238" s="53"/>
      <c r="O238" s="54"/>
      <c r="P238" s="54"/>
      <c r="Q238" s="54"/>
      <c r="R238" s="54"/>
      <c r="S238" s="54"/>
      <c r="T238" s="54"/>
      <c r="U238" s="54"/>
    </row>
    <row r="239" spans="2:21" ht="12.75">
      <c r="B239" s="55"/>
      <c r="C239" s="55"/>
      <c r="D239" s="55"/>
      <c r="E239" s="55"/>
      <c r="F239" s="55"/>
      <c r="G239" s="55"/>
      <c r="H239" s="55"/>
      <c r="I239" s="131"/>
      <c r="J239" s="131"/>
      <c r="N239" s="53"/>
      <c r="O239" s="54"/>
      <c r="P239" s="54"/>
      <c r="Q239" s="54"/>
      <c r="R239" s="54"/>
      <c r="S239" s="54"/>
      <c r="T239" s="54"/>
      <c r="U239" s="54"/>
    </row>
    <row r="240" spans="2:21" ht="12.75">
      <c r="B240" s="55"/>
      <c r="C240" s="55"/>
      <c r="D240" s="55"/>
      <c r="E240" s="55"/>
      <c r="F240" s="55"/>
      <c r="G240" s="55"/>
      <c r="H240" s="55"/>
      <c r="I240" s="131"/>
      <c r="J240" s="131"/>
      <c r="N240" s="53"/>
      <c r="O240" s="54"/>
      <c r="P240" s="54"/>
      <c r="Q240" s="54"/>
      <c r="R240" s="54"/>
      <c r="S240" s="54"/>
      <c r="T240" s="54"/>
      <c r="U240" s="54"/>
    </row>
    <row r="241" spans="2:21" ht="12.75">
      <c r="B241" s="55"/>
      <c r="C241" s="55"/>
      <c r="D241" s="55"/>
      <c r="E241" s="55"/>
      <c r="F241" s="55"/>
      <c r="G241" s="55"/>
      <c r="H241" s="55"/>
      <c r="I241" s="131"/>
      <c r="J241" s="131"/>
      <c r="N241" s="53"/>
      <c r="O241" s="54"/>
      <c r="P241" s="54"/>
      <c r="Q241" s="54"/>
      <c r="R241" s="54"/>
      <c r="S241" s="54"/>
      <c r="T241" s="54"/>
      <c r="U241" s="54"/>
    </row>
    <row r="242" spans="2:21" ht="12.75">
      <c r="B242" s="55"/>
      <c r="C242" s="55"/>
      <c r="D242" s="55"/>
      <c r="E242" s="55"/>
      <c r="F242" s="55"/>
      <c r="G242" s="55"/>
      <c r="H242" s="55"/>
      <c r="I242" s="131"/>
      <c r="J242" s="131"/>
      <c r="N242" s="53"/>
      <c r="O242" s="54"/>
      <c r="P242" s="54"/>
      <c r="Q242" s="54"/>
      <c r="R242" s="54"/>
      <c r="S242" s="54"/>
      <c r="T242" s="54"/>
      <c r="U242" s="54"/>
    </row>
    <row r="243" spans="2:21" ht="12.75">
      <c r="B243" s="55"/>
      <c r="C243" s="55"/>
      <c r="D243" s="55"/>
      <c r="E243" s="55"/>
      <c r="F243" s="55"/>
      <c r="G243" s="55"/>
      <c r="H243" s="55"/>
      <c r="I243" s="131"/>
      <c r="J243" s="131"/>
      <c r="N243" s="53"/>
      <c r="O243" s="54"/>
      <c r="P243" s="54"/>
      <c r="Q243" s="54"/>
      <c r="R243" s="54"/>
      <c r="S243" s="54"/>
      <c r="T243" s="54"/>
      <c r="U243" s="54"/>
    </row>
    <row r="244" spans="2:10" ht="12.75">
      <c r="B244" s="55"/>
      <c r="C244" s="55"/>
      <c r="D244" s="55"/>
      <c r="E244" s="55"/>
      <c r="F244" s="55"/>
      <c r="G244" s="55"/>
      <c r="H244" s="55"/>
      <c r="I244" s="131"/>
      <c r="J244" s="131"/>
    </row>
    <row r="245" spans="2:10" ht="12.75">
      <c r="B245" s="55"/>
      <c r="C245" s="55"/>
      <c r="D245" s="55"/>
      <c r="E245" s="55"/>
      <c r="F245" s="55"/>
      <c r="G245" s="55"/>
      <c r="H245" s="55"/>
      <c r="I245" s="131"/>
      <c r="J245" s="131"/>
    </row>
    <row r="246" spans="2:10" ht="12.75">
      <c r="B246" s="55"/>
      <c r="C246" s="55"/>
      <c r="D246" s="55"/>
      <c r="E246" s="55"/>
      <c r="F246" s="55"/>
      <c r="G246" s="55"/>
      <c r="H246" s="55"/>
      <c r="I246" s="131"/>
      <c r="J246" s="131"/>
    </row>
    <row r="247" spans="2:10" ht="12.75">
      <c r="B247" s="55"/>
      <c r="C247" s="55"/>
      <c r="D247" s="55"/>
      <c r="E247" s="55"/>
      <c r="F247" s="55"/>
      <c r="G247" s="55"/>
      <c r="H247" s="55"/>
      <c r="I247" s="131"/>
      <c r="J247" s="131"/>
    </row>
    <row r="248" spans="2:10" ht="12.75">
      <c r="B248" s="55"/>
      <c r="C248" s="55"/>
      <c r="D248" s="55"/>
      <c r="E248" s="55"/>
      <c r="F248" s="55"/>
      <c r="G248" s="55"/>
      <c r="H248" s="55"/>
      <c r="I248" s="131"/>
      <c r="J248" s="131"/>
    </row>
    <row r="249" spans="2:10" ht="12.75">
      <c r="B249" s="55"/>
      <c r="C249" s="55"/>
      <c r="D249" s="55"/>
      <c r="E249" s="55"/>
      <c r="F249" s="55"/>
      <c r="G249" s="55"/>
      <c r="H249" s="55"/>
      <c r="I249" s="131"/>
      <c r="J249" s="131"/>
    </row>
    <row r="250" spans="2:10" ht="12.75">
      <c r="B250" s="55"/>
      <c r="C250" s="55"/>
      <c r="D250" s="55"/>
      <c r="E250" s="55"/>
      <c r="F250" s="55"/>
      <c r="G250" s="55"/>
      <c r="H250" s="55"/>
      <c r="I250" s="131"/>
      <c r="J250" s="131"/>
    </row>
    <row r="251" spans="2:10" ht="12.75">
      <c r="B251" s="55"/>
      <c r="C251" s="55"/>
      <c r="D251" s="55"/>
      <c r="E251" s="55"/>
      <c r="F251" s="55"/>
      <c r="G251" s="55"/>
      <c r="H251" s="55"/>
      <c r="I251" s="131"/>
      <c r="J251" s="131"/>
    </row>
    <row r="252" spans="2:10" ht="12.75">
      <c r="B252" s="55"/>
      <c r="C252" s="55"/>
      <c r="D252" s="55"/>
      <c r="E252" s="55"/>
      <c r="F252" s="55"/>
      <c r="G252" s="55"/>
      <c r="H252" s="55"/>
      <c r="I252" s="131"/>
      <c r="J252" s="131"/>
    </row>
    <row r="253" spans="2:10" ht="12.75">
      <c r="B253" s="55"/>
      <c r="C253" s="55"/>
      <c r="D253" s="55"/>
      <c r="E253" s="55"/>
      <c r="F253" s="55"/>
      <c r="G253" s="55"/>
      <c r="H253" s="55"/>
      <c r="I253" s="131"/>
      <c r="J253" s="131"/>
    </row>
    <row r="254" spans="2:10" ht="12.75">
      <c r="B254" s="55"/>
      <c r="C254" s="55"/>
      <c r="D254" s="55"/>
      <c r="E254" s="55"/>
      <c r="F254" s="55"/>
      <c r="G254" s="55"/>
      <c r="H254" s="55"/>
      <c r="I254" s="131"/>
      <c r="J254" s="131"/>
    </row>
    <row r="255" spans="2:10" ht="12.75">
      <c r="B255" s="55"/>
      <c r="C255" s="55"/>
      <c r="D255" s="55"/>
      <c r="E255" s="55"/>
      <c r="F255" s="55"/>
      <c r="G255" s="55"/>
      <c r="H255" s="55"/>
      <c r="I255" s="131"/>
      <c r="J255" s="131"/>
    </row>
    <row r="256" spans="2:10" ht="12.75">
      <c r="B256" s="55"/>
      <c r="C256" s="55"/>
      <c r="D256" s="55"/>
      <c r="E256" s="55"/>
      <c r="F256" s="55"/>
      <c r="G256" s="55"/>
      <c r="H256" s="55"/>
      <c r="I256" s="131"/>
      <c r="J256" s="131"/>
    </row>
    <row r="257" spans="2:10" ht="12.75">
      <c r="B257" s="55"/>
      <c r="C257" s="55"/>
      <c r="D257" s="55"/>
      <c r="E257" s="55"/>
      <c r="F257" s="55"/>
      <c r="G257" s="55"/>
      <c r="H257" s="55"/>
      <c r="I257" s="131"/>
      <c r="J257" s="131"/>
    </row>
    <row r="258" spans="2:10" ht="12.75">
      <c r="B258" s="55"/>
      <c r="C258" s="55"/>
      <c r="D258" s="55"/>
      <c r="E258" s="55"/>
      <c r="F258" s="55"/>
      <c r="G258" s="55"/>
      <c r="H258" s="55"/>
      <c r="I258" s="131"/>
      <c r="J258" s="131"/>
    </row>
    <row r="259" spans="2:10" ht="12.75">
      <c r="B259" s="55"/>
      <c r="C259" s="55"/>
      <c r="D259" s="55"/>
      <c r="E259" s="55"/>
      <c r="F259" s="55"/>
      <c r="G259" s="55"/>
      <c r="H259" s="55"/>
      <c r="I259" s="131"/>
      <c r="J259" s="131"/>
    </row>
    <row r="260" spans="2:10" ht="12.75">
      <c r="B260" s="55"/>
      <c r="C260" s="55"/>
      <c r="D260" s="55"/>
      <c r="E260" s="55"/>
      <c r="F260" s="55"/>
      <c r="G260" s="55"/>
      <c r="H260" s="55"/>
      <c r="I260" s="131"/>
      <c r="J260" s="131"/>
    </row>
    <row r="261" spans="2:10" ht="12.75">
      <c r="B261" s="55"/>
      <c r="C261" s="55"/>
      <c r="D261" s="55"/>
      <c r="E261" s="55"/>
      <c r="F261" s="55"/>
      <c r="G261" s="55"/>
      <c r="H261" s="55"/>
      <c r="I261" s="131"/>
      <c r="J261" s="131"/>
    </row>
    <row r="262" spans="2:10" ht="12.75">
      <c r="B262" s="55"/>
      <c r="C262" s="55"/>
      <c r="D262" s="55"/>
      <c r="E262" s="55"/>
      <c r="F262" s="55"/>
      <c r="G262" s="55"/>
      <c r="H262" s="55"/>
      <c r="I262" s="131"/>
      <c r="J262" s="131"/>
    </row>
    <row r="263" spans="2:10" ht="12.75">
      <c r="B263" s="55"/>
      <c r="C263" s="55"/>
      <c r="D263" s="55"/>
      <c r="E263" s="55"/>
      <c r="F263" s="55"/>
      <c r="G263" s="55"/>
      <c r="H263" s="55"/>
      <c r="I263" s="131"/>
      <c r="J263" s="131"/>
    </row>
    <row r="264" spans="2:10" ht="12.75">
      <c r="B264" s="55"/>
      <c r="C264" s="55"/>
      <c r="D264" s="55"/>
      <c r="E264" s="55"/>
      <c r="F264" s="55"/>
      <c r="G264" s="55"/>
      <c r="H264" s="55"/>
      <c r="I264" s="131"/>
      <c r="J264" s="131"/>
    </row>
    <row r="265" spans="2:10" ht="12.75">
      <c r="B265" s="55"/>
      <c r="C265" s="55"/>
      <c r="D265" s="55"/>
      <c r="E265" s="55"/>
      <c r="F265" s="55"/>
      <c r="G265" s="55"/>
      <c r="H265" s="55"/>
      <c r="I265" s="131"/>
      <c r="J265" s="131"/>
    </row>
  </sheetData>
  <sheetProtection password="E521" sheet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1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9" width="9.140625" style="8" customWidth="1"/>
    <col min="10" max="10" width="0" style="8" hidden="1" customWidth="1"/>
    <col min="11" max="11" width="6.8515625" style="8" customWidth="1"/>
    <col min="12" max="12" width="12.00390625" style="14" customWidth="1"/>
    <col min="13" max="13" width="12.00390625" style="7" hidden="1" customWidth="1"/>
    <col min="14" max="14" width="11.00390625" style="7" hidden="1" customWidth="1"/>
    <col min="15" max="15" width="13.421875" style="28" customWidth="1"/>
    <col min="16" max="16" width="9.140625" style="7" customWidth="1"/>
    <col min="17" max="16384" width="9.140625" style="8" customWidth="1"/>
  </cols>
  <sheetData>
    <row r="1" ht="19.5" customHeight="1" thickBot="1"/>
    <row r="2" spans="2:15" ht="37.5" customHeight="1">
      <c r="B2" s="142" t="s">
        <v>91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2:15" ht="29.2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15"/>
      <c r="M3" s="16"/>
      <c r="N3" s="16"/>
      <c r="O3" s="25"/>
    </row>
    <row r="4" spans="2:19" s="9" customFormat="1" ht="39.75" customHeight="1" thickBot="1">
      <c r="B4" s="139" t="s">
        <v>78</v>
      </c>
      <c r="C4" s="140"/>
      <c r="D4" s="140"/>
      <c r="E4" s="140"/>
      <c r="F4" s="140"/>
      <c r="G4" s="140"/>
      <c r="H4" s="140"/>
      <c r="I4" s="140"/>
      <c r="J4" s="140"/>
      <c r="K4" s="141"/>
      <c r="L4" s="49" t="s">
        <v>77</v>
      </c>
      <c r="M4" s="50" t="s">
        <v>74</v>
      </c>
      <c r="N4" s="50" t="s">
        <v>75</v>
      </c>
      <c r="O4" s="51" t="s">
        <v>76</v>
      </c>
      <c r="P4" s="10"/>
      <c r="S4" s="11"/>
    </row>
    <row r="5" spans="2:19" s="9" customFormat="1" ht="7.5" customHeight="1">
      <c r="B5" s="29"/>
      <c r="C5" s="30"/>
      <c r="D5" s="30"/>
      <c r="E5" s="30"/>
      <c r="F5" s="30"/>
      <c r="G5" s="30"/>
      <c r="H5" s="30"/>
      <c r="I5" s="30"/>
      <c r="J5" s="17"/>
      <c r="K5" s="43"/>
      <c r="L5" s="13"/>
      <c r="M5" s="12"/>
      <c r="N5" s="12"/>
      <c r="O5" s="26"/>
      <c r="P5" s="10"/>
      <c r="S5" s="11"/>
    </row>
    <row r="6" spans="2:15" ht="18.75" customHeight="1">
      <c r="B6" s="44" t="s">
        <v>90</v>
      </c>
      <c r="C6" s="41"/>
      <c r="D6" s="41"/>
      <c r="E6" s="41"/>
      <c r="F6" s="41"/>
      <c r="G6" s="41"/>
      <c r="H6" s="41"/>
      <c r="I6" s="37"/>
      <c r="J6" s="37"/>
      <c r="K6" s="38"/>
      <c r="L6" s="31">
        <v>11</v>
      </c>
      <c r="M6" s="32">
        <v>1195</v>
      </c>
      <c r="N6" s="32">
        <v>350</v>
      </c>
      <c r="O6" s="33">
        <v>1218.1</v>
      </c>
    </row>
    <row r="7" spans="2:15" ht="18.75" customHeight="1">
      <c r="B7" s="45" t="s">
        <v>79</v>
      </c>
      <c r="C7" s="42"/>
      <c r="D7" s="42"/>
      <c r="E7" s="42"/>
      <c r="F7" s="42"/>
      <c r="G7" s="42"/>
      <c r="H7" s="42"/>
      <c r="I7" s="39"/>
      <c r="J7" s="39"/>
      <c r="K7" s="40"/>
      <c r="L7" s="34">
        <v>11</v>
      </c>
      <c r="M7" s="35">
        <v>1350</v>
      </c>
      <c r="N7" s="35">
        <v>350</v>
      </c>
      <c r="O7" s="33">
        <v>1535.52</v>
      </c>
    </row>
    <row r="8" spans="2:15" ht="18.75" customHeight="1">
      <c r="B8" s="45" t="s">
        <v>80</v>
      </c>
      <c r="C8" s="42"/>
      <c r="D8" s="42"/>
      <c r="E8" s="42"/>
      <c r="F8" s="42"/>
      <c r="G8" s="42"/>
      <c r="H8" s="42"/>
      <c r="I8" s="39"/>
      <c r="J8" s="39"/>
      <c r="K8" s="40"/>
      <c r="L8" s="34">
        <v>11</v>
      </c>
      <c r="M8" s="35">
        <v>1400</v>
      </c>
      <c r="N8" s="35">
        <v>350</v>
      </c>
      <c r="O8" s="33">
        <v>1614.87</v>
      </c>
    </row>
    <row r="9" spans="2:15" ht="18.75" customHeight="1">
      <c r="B9" s="45" t="s">
        <v>81</v>
      </c>
      <c r="C9" s="42"/>
      <c r="D9" s="42"/>
      <c r="E9" s="42"/>
      <c r="F9" s="42"/>
      <c r="G9" s="42"/>
      <c r="H9" s="42"/>
      <c r="I9" s="36"/>
      <c r="J9" s="36"/>
      <c r="K9" s="46"/>
      <c r="L9" s="34">
        <v>11</v>
      </c>
      <c r="M9" s="35">
        <v>1050</v>
      </c>
      <c r="N9" s="35">
        <v>350</v>
      </c>
      <c r="O9" s="33">
        <v>1297.45</v>
      </c>
    </row>
    <row r="10" spans="2:15" ht="18.75" customHeight="1">
      <c r="B10" s="45" t="s">
        <v>82</v>
      </c>
      <c r="C10" s="42"/>
      <c r="D10" s="42"/>
      <c r="E10" s="42"/>
      <c r="F10" s="42"/>
      <c r="G10" s="42"/>
      <c r="H10" s="42"/>
      <c r="I10" s="36"/>
      <c r="J10" s="36"/>
      <c r="K10" s="46"/>
      <c r="L10" s="34">
        <v>11</v>
      </c>
      <c r="M10" s="35">
        <v>1450</v>
      </c>
      <c r="N10" s="35">
        <v>350</v>
      </c>
      <c r="O10" s="33">
        <v>1614.87</v>
      </c>
    </row>
    <row r="11" spans="2:15" ht="18.75" customHeight="1">
      <c r="B11" s="45" t="s">
        <v>83</v>
      </c>
      <c r="C11" s="42"/>
      <c r="D11" s="42"/>
      <c r="E11" s="42"/>
      <c r="F11" s="42"/>
      <c r="G11" s="42"/>
      <c r="H11" s="42"/>
      <c r="I11" s="36"/>
      <c r="J11" s="36"/>
      <c r="K11" s="46"/>
      <c r="L11" s="34">
        <v>11</v>
      </c>
      <c r="M11" s="35">
        <v>1500</v>
      </c>
      <c r="N11" s="35">
        <v>350</v>
      </c>
      <c r="O11" s="33">
        <v>1694.23</v>
      </c>
    </row>
    <row r="12" spans="2:15" ht="18.75" customHeight="1">
      <c r="B12" s="45" t="s">
        <v>84</v>
      </c>
      <c r="C12" s="42"/>
      <c r="D12" s="42"/>
      <c r="E12" s="42"/>
      <c r="F12" s="42"/>
      <c r="G12" s="42"/>
      <c r="H12" s="42"/>
      <c r="I12" s="39"/>
      <c r="J12" s="39"/>
      <c r="K12" s="46"/>
      <c r="L12" s="34">
        <v>22</v>
      </c>
      <c r="M12" s="35">
        <v>1700</v>
      </c>
      <c r="N12" s="35">
        <v>350</v>
      </c>
      <c r="O12" s="33">
        <v>1852.94</v>
      </c>
    </row>
    <row r="13" spans="2:15" ht="18.75" customHeight="1">
      <c r="B13" s="45" t="s">
        <v>85</v>
      </c>
      <c r="C13" s="42"/>
      <c r="D13" s="42"/>
      <c r="E13" s="42"/>
      <c r="F13" s="42"/>
      <c r="G13" s="42"/>
      <c r="H13" s="42"/>
      <c r="I13" s="36"/>
      <c r="J13" s="36"/>
      <c r="K13" s="46"/>
      <c r="L13" s="34">
        <v>22</v>
      </c>
      <c r="M13" s="35">
        <v>1750</v>
      </c>
      <c r="N13" s="35">
        <v>350</v>
      </c>
      <c r="O13" s="33">
        <v>1932.29</v>
      </c>
    </row>
    <row r="14" spans="2:15" ht="18.75" customHeight="1">
      <c r="B14" s="45" t="s">
        <v>86</v>
      </c>
      <c r="C14" s="42"/>
      <c r="D14" s="42"/>
      <c r="E14" s="42"/>
      <c r="F14" s="42"/>
      <c r="G14" s="42"/>
      <c r="H14" s="42"/>
      <c r="I14" s="39"/>
      <c r="J14" s="39"/>
      <c r="K14" s="40"/>
      <c r="L14" s="34">
        <v>22</v>
      </c>
      <c r="M14" s="35">
        <v>1750</v>
      </c>
      <c r="N14" s="35">
        <v>350</v>
      </c>
      <c r="O14" s="33">
        <v>1932.29</v>
      </c>
    </row>
    <row r="15" spans="2:15" ht="18.75" customHeight="1">
      <c r="B15" s="45" t="s">
        <v>87</v>
      </c>
      <c r="C15" s="42"/>
      <c r="D15" s="42"/>
      <c r="E15" s="42"/>
      <c r="F15" s="42"/>
      <c r="G15" s="42"/>
      <c r="H15" s="42"/>
      <c r="I15" s="39"/>
      <c r="J15" s="39"/>
      <c r="K15" s="46"/>
      <c r="L15" s="34">
        <v>25</v>
      </c>
      <c r="M15" s="35">
        <v>1700</v>
      </c>
      <c r="N15" s="35">
        <v>350</v>
      </c>
      <c r="O15" s="33">
        <v>1852.94</v>
      </c>
    </row>
    <row r="16" spans="2:15" ht="18.75" customHeight="1">
      <c r="B16" s="45" t="s">
        <v>88</v>
      </c>
      <c r="C16" s="42"/>
      <c r="D16" s="42"/>
      <c r="E16" s="42"/>
      <c r="F16" s="42"/>
      <c r="G16" s="42"/>
      <c r="H16" s="42"/>
      <c r="I16" s="36"/>
      <c r="J16" s="36"/>
      <c r="K16" s="46"/>
      <c r="L16" s="34">
        <v>25</v>
      </c>
      <c r="M16" s="35">
        <v>1750</v>
      </c>
      <c r="N16" s="35">
        <v>350</v>
      </c>
      <c r="O16" s="33">
        <v>1932.29</v>
      </c>
    </row>
    <row r="17" spans="2:15" ht="18.75" customHeight="1">
      <c r="B17" s="45" t="s">
        <v>89</v>
      </c>
      <c r="C17" s="42"/>
      <c r="D17" s="42"/>
      <c r="E17" s="42"/>
      <c r="F17" s="42"/>
      <c r="G17" s="42"/>
      <c r="H17" s="42"/>
      <c r="I17" s="39"/>
      <c r="J17" s="39"/>
      <c r="K17" s="40"/>
      <c r="L17" s="34">
        <v>25</v>
      </c>
      <c r="M17" s="35">
        <v>1750</v>
      </c>
      <c r="N17" s="35">
        <v>425</v>
      </c>
      <c r="O17" s="33">
        <v>1932.29</v>
      </c>
    </row>
    <row r="18" spans="2:15" ht="12.75"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6"/>
      <c r="N18" s="16"/>
      <c r="O18" s="25"/>
    </row>
    <row r="19" spans="2:15" ht="12.75"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6"/>
      <c r="N19" s="16"/>
      <c r="O19" s="25"/>
    </row>
    <row r="20" spans="2:15" ht="12.75">
      <c r="B20" s="20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6"/>
      <c r="N20" s="16"/>
      <c r="O20" s="25"/>
    </row>
    <row r="21" spans="2:15" ht="13.5" thickBo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4"/>
      <c r="N21" s="24"/>
      <c r="O21" s="27"/>
    </row>
  </sheetData>
  <sheetProtection/>
  <mergeCells count="2">
    <mergeCell ref="B4:K4"/>
    <mergeCell ref="B2:O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Automotive Technologies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Curtis-Carvalho</dc:creator>
  <cp:keywords/>
  <dc:description/>
  <cp:lastModifiedBy>User</cp:lastModifiedBy>
  <cp:lastPrinted>2008-11-14T13:37:02Z</cp:lastPrinted>
  <dcterms:created xsi:type="dcterms:W3CDTF">2006-12-30T17:27:09Z</dcterms:created>
  <dcterms:modified xsi:type="dcterms:W3CDTF">2014-10-16T13:52:47Z</dcterms:modified>
  <cp:category/>
  <cp:version/>
  <cp:contentType/>
  <cp:contentStatus/>
</cp:coreProperties>
</file>