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s" sheetId="1" r:id="rId1"/>
    <sheet name="c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<sst xmlns="http://schemas.openxmlformats.org/spreadsheetml/2006/main" count="320" uniqueCount="236">
  <si>
    <t>OEM PART NUMBER</t>
  </si>
  <si>
    <t>OEM PART DESCRIPTION</t>
  </si>
  <si>
    <t>CA COST PRICE EX VAT</t>
  </si>
  <si>
    <t>BMW RETAIL PRICE EX VAT</t>
  </si>
  <si>
    <t>CA RETAIL PRICE INC VAT</t>
  </si>
  <si>
    <t>36 11 2 282 650</t>
  </si>
  <si>
    <t>36 11 2 282 999</t>
  </si>
  <si>
    <t>CSL BOOT LID PANEL</t>
  </si>
  <si>
    <t>41 00 7 895 884</t>
  </si>
  <si>
    <t>CSL ROOF PANEL</t>
  </si>
  <si>
    <t>41 00 7 895 382</t>
  </si>
  <si>
    <t>CSL EXHAUST MANIFOLD 1-3 CYL</t>
  </si>
  <si>
    <t>CSL EXHAUST MANIFOLD 4-6 CYL</t>
  </si>
  <si>
    <t>11 62 7 833 500</t>
  </si>
  <si>
    <t>11 62 7 833 643</t>
  </si>
  <si>
    <t>CSL FRONT PIPE INC CATS</t>
  </si>
  <si>
    <t>18 30 7 833 673</t>
  </si>
  <si>
    <t>CSL INTERMEDIATE EXHAUST (X-PIPE)</t>
  </si>
  <si>
    <t>18 10 7 833 503</t>
  </si>
  <si>
    <t>CSL REAR SILENCER</t>
  </si>
  <si>
    <t>18 10 7 833 504</t>
  </si>
  <si>
    <t>CSL STEERING WHEEL (EXCL AIRBAG)</t>
  </si>
  <si>
    <t>32 34 2 282 502</t>
  </si>
  <si>
    <t>CSL N/S WING GRILLE</t>
  </si>
  <si>
    <t>51 13 7 895 913</t>
  </si>
  <si>
    <t>CSL O/S WING GRILLE</t>
  </si>
  <si>
    <t>51 13 7 895 914</t>
  </si>
  <si>
    <t>CSL STEERING RACK</t>
  </si>
  <si>
    <t>32 13 2 282 647</t>
  </si>
  <si>
    <t>CSL STEERING WHEEL AIRBAG</t>
  </si>
  <si>
    <t>32 30 6 757 891</t>
  </si>
  <si>
    <t>51 41 7 895 581</t>
  </si>
  <si>
    <t>51 41 7 895 582</t>
  </si>
  <si>
    <t>51 43 7 895 579</t>
  </si>
  <si>
    <t>51 43 7 895 580</t>
  </si>
  <si>
    <t>CSL N/S/F CARBON DOOR TRIM</t>
  </si>
  <si>
    <t>CSL O/S/F CARBON DOOR TRIM</t>
  </si>
  <si>
    <t>CSL N/S/R CARBON QTR PANEL TRIM</t>
  </si>
  <si>
    <t>CSL O/S/R CARBON  QTR PANEL TRIM</t>
  </si>
  <si>
    <t>52 10 0 303 831</t>
  </si>
  <si>
    <t>52 10 0 031 830</t>
  </si>
  <si>
    <t>CSL REAR SEAT CONSOL</t>
  </si>
  <si>
    <t>52 20 7 896 297</t>
  </si>
  <si>
    <t>CSL INLET CAMSHAFT</t>
  </si>
  <si>
    <t>11 31 7 835 041</t>
  </si>
  <si>
    <t>CSL EXHAUST CAMSHAFT</t>
  </si>
  <si>
    <t>11 31 7 835 043</t>
  </si>
  <si>
    <t xml:space="preserve">34 11 2 282 445 x1
34 11 2 282 446 x1
34 11 2 282 619 x2
</t>
  </si>
  <si>
    <t>CSL TIE RODS (PAIR)</t>
  </si>
  <si>
    <t xml:space="preserve">32 11 2 228 785
32 11 2 228 786
</t>
  </si>
  <si>
    <t>CSL FRONT N/S FRONT WISHBONE</t>
  </si>
  <si>
    <t>31 12 2 229 453</t>
  </si>
  <si>
    <t>CSL FRONT O/S FRONT WISHBONE</t>
  </si>
  <si>
    <t>31 12 2 229 454</t>
  </si>
  <si>
    <t>CSL REAR WINDSCREEN</t>
  </si>
  <si>
    <t xml:space="preserve">51 31 7 895 441 </t>
  </si>
  <si>
    <t>CSL REAR VENT WINDOW N/S/R</t>
  </si>
  <si>
    <t>51 36 4 334 945</t>
  </si>
  <si>
    <t>CSL REAR VENT WINDOW O/S/R</t>
  </si>
  <si>
    <t>51 36 4 334 946</t>
  </si>
  <si>
    <t>CSL REAR TRAILING ARM BUSH (PAIR)</t>
  </si>
  <si>
    <t>CSL LWR REAR WISHBONE (PAIR)</t>
  </si>
  <si>
    <t>CSL FRONT CARBON CORNER SPLITTERS (PAIR)</t>
  </si>
  <si>
    <t xml:space="preserve">51 11 7 896 379
51 11 7 896 380
</t>
  </si>
  <si>
    <t>33 32 6 770 817</t>
  </si>
  <si>
    <t>33 32 2 283 074</t>
  </si>
  <si>
    <t>BMW OEM M3 CSL PARTS PRICE LIST</t>
  </si>
  <si>
    <t xml:space="preserve">INCHCAPE TRADE INC VAT </t>
  </si>
  <si>
    <t>CSL AIRBOX CONVERSION inc smg relocate kit</t>
  </si>
  <si>
    <t>CSL N/S/F SPORT SEAT  ???</t>
  </si>
  <si>
    <t>CSL O/S/F SPORT SEAT ???</t>
  </si>
  <si>
    <t>prices may change inline with bmw.</t>
  </si>
  <si>
    <t>nla</t>
  </si>
  <si>
    <t xml:space="preserve">NLA </t>
  </si>
  <si>
    <t xml:space="preserve">WHEELS AND CHASSIS </t>
  </si>
  <si>
    <t xml:space="preserve">BODYWORK ETC </t>
  </si>
  <si>
    <t xml:space="preserve">ENGINE </t>
  </si>
  <si>
    <t xml:space="preserve">INTERIOR </t>
  </si>
  <si>
    <t>prices inc vat and are correct as of the date 21/6/13</t>
  </si>
  <si>
    <t>CSL FRONT BRAKE DISC CONVERSION INC CARRIERS (5 14 )</t>
  </si>
  <si>
    <t xml:space="preserve">19" CSL FRONT WHEEL EACH ( 5 14 ) </t>
  </si>
  <si>
    <t xml:space="preserve">19"CSL REAR WHEEL EACH ( 5 14 ) </t>
  </si>
  <si>
    <t xml:space="preserve">51.11.7.897.862
51.11.7.841.797
51.11.7.841.798
51.11.8.195.297
51.11.8.195.298
51.11.8.195.295
51.11.8.195.296
51.11.2.695.252
51.11.2.694.724
51.11.7.895.883           
</t>
  </si>
  <si>
    <t xml:space="preserve">CSL FRONT BUMPER CONVERSION (Includes flippers, bumper shocks, slide mounts, tow eye cover and 2x grille)  5 14 </t>
  </si>
  <si>
    <t xml:space="preserve">CSL REAR DIFFUSER  5 14  </t>
  </si>
  <si>
    <t xml:space="preserve">51 12 7 897 863 </t>
  </si>
  <si>
    <t xml:space="preserve">52 20 7 896 809
52 20 7 896 227
52 20 7 896 929
52 20 7 896 930
52 20 7 896 807
52 20 7 896 808
</t>
  </si>
  <si>
    <t xml:space="preserve">CSL REAR SEAT CONVERSION PARTS (7 14) </t>
  </si>
  <si>
    <t xml:space="preserve">dorset bmw retail ex vat </t>
  </si>
  <si>
    <t xml:space="preserve">dorset trade ex vat </t>
  </si>
  <si>
    <t>PREVIOUS CA RETAIL PRICE INC VAT</t>
  </si>
  <si>
    <t xml:space="preserve">CA PRICE INC VAT BASED ON DORSET BMW </t>
  </si>
  <si>
    <t>qty</t>
  </si>
  <si>
    <t>34 11 2 282 445</t>
  </si>
  <si>
    <t>34 11 2 282 446</t>
  </si>
  <si>
    <t>34 11 2 282 619</t>
  </si>
  <si>
    <t>old bmw ret ex</t>
  </si>
  <si>
    <t>Total</t>
  </si>
  <si>
    <t>32 11 2 228 786</t>
  </si>
  <si>
    <t>32 11 2 228 785</t>
  </si>
  <si>
    <t>41 31 8 242 962</t>
  </si>
  <si>
    <t>51 36 8 269 403</t>
  </si>
  <si>
    <t>51 36 8 269 404</t>
  </si>
  <si>
    <t>51.11.7.895.883</t>
  </si>
  <si>
    <t>51.11.2.694.724</t>
  </si>
  <si>
    <t>51.11.7.841.797</t>
  </si>
  <si>
    <t>51.11.2.695.252</t>
  </si>
  <si>
    <t>51.11.8.195.296</t>
  </si>
  <si>
    <t>51.11.8.195.295</t>
  </si>
  <si>
    <t>51.11.8.195.298</t>
  </si>
  <si>
    <t>51.11.8.195.297</t>
  </si>
  <si>
    <t>51.11.7.841.798</t>
  </si>
  <si>
    <t>51.11.7.897.862</t>
  </si>
  <si>
    <t>51 11 7 896 380</t>
  </si>
  <si>
    <t>51 11 7 896 379</t>
  </si>
  <si>
    <t>CSL ROOF PANEL                                    (was 41 00 7 895 382)</t>
  </si>
  <si>
    <t>CSL REAR VENT WINDOW N/S/R              (was 51 36 4 334 945)</t>
  </si>
  <si>
    <t>CSL REAR VENT WINDOW O/S/R              (was 51 36 4 334 946)</t>
  </si>
  <si>
    <t>52 20 7 896 227</t>
  </si>
  <si>
    <t>52 20 7 896 929</t>
  </si>
  <si>
    <t>52 20 7 896 930</t>
  </si>
  <si>
    <t>52 20 7 896 807</t>
  </si>
  <si>
    <t>52 20 7 896 808</t>
  </si>
  <si>
    <t>52 20 7 896 809</t>
  </si>
  <si>
    <t>BMW OEM M3 CSL PARTS PRICE LIST May 2015</t>
  </si>
  <si>
    <t>Part Description</t>
  </si>
  <si>
    <t>Air Collector</t>
  </si>
  <si>
    <t>11.61.7.833.496</t>
  </si>
  <si>
    <t>Air Filter Elemant</t>
  </si>
  <si>
    <t>13 72 7 838 625</t>
  </si>
  <si>
    <t>Hose</t>
  </si>
  <si>
    <t xml:space="preserve">11 61 7 830 265 </t>
  </si>
  <si>
    <t>Clamp</t>
  </si>
  <si>
    <t>Temp Gauge</t>
  </si>
  <si>
    <t>11 61 7 830 306</t>
  </si>
  <si>
    <t>13 62 1 739 510</t>
  </si>
  <si>
    <t>O Ring</t>
  </si>
  <si>
    <t>13 62 1 743 299</t>
  </si>
  <si>
    <t>Mounting</t>
  </si>
  <si>
    <t>11 61 7 830 735</t>
  </si>
  <si>
    <t>Bracket</t>
  </si>
  <si>
    <t>11 61 7 835 163</t>
  </si>
  <si>
    <t>Bolt</t>
  </si>
  <si>
    <t>07 11 9 905 952</t>
  </si>
  <si>
    <t>Holder</t>
  </si>
  <si>
    <t>11 61 7 833 656</t>
  </si>
  <si>
    <t>Screw</t>
  </si>
  <si>
    <t>07 11 9 903 055</t>
  </si>
  <si>
    <t>Support</t>
  </si>
  <si>
    <t>11 61 7 831 740</t>
  </si>
  <si>
    <t>07 11 9 904 023</t>
  </si>
  <si>
    <t>Hex Nut</t>
  </si>
  <si>
    <t>07 11 9 905 528</t>
  </si>
  <si>
    <t>63mm Hose Clamp</t>
  </si>
  <si>
    <t>11 61 7 831 745</t>
  </si>
  <si>
    <t>Air Housing</t>
  </si>
  <si>
    <t>11 61 7 833 497</t>
  </si>
  <si>
    <t>Control Unit</t>
  </si>
  <si>
    <t>11 61 7 833 498</t>
  </si>
  <si>
    <t>11 61 7 835 495</t>
  </si>
  <si>
    <t>Zylindersch</t>
  </si>
  <si>
    <t>07 11 9 901 913</t>
  </si>
  <si>
    <t>Int Tube</t>
  </si>
  <si>
    <t>11 61 7 833 648</t>
  </si>
  <si>
    <t>Pipe Clamp</t>
  </si>
  <si>
    <t>07 12 9 952 137</t>
  </si>
  <si>
    <t>Air Duct</t>
  </si>
  <si>
    <t>11 61 7 833 646</t>
  </si>
  <si>
    <t>Suct Pipe</t>
  </si>
  <si>
    <t>11 61 7 833 645</t>
  </si>
  <si>
    <t>07 11 9 905 016</t>
  </si>
  <si>
    <t>Adjuster Screw</t>
  </si>
  <si>
    <t>07 11 9 901 780</t>
  </si>
  <si>
    <t>Plastic Nut</t>
  </si>
  <si>
    <t>16 13 1 176 747</t>
  </si>
  <si>
    <t>Washer</t>
  </si>
  <si>
    <t>07 11 9 931 115</t>
  </si>
  <si>
    <t>07 12 9 952 127</t>
  </si>
  <si>
    <t>Dipstick</t>
  </si>
  <si>
    <t>11 43 7 834 784</t>
  </si>
  <si>
    <t>11 43 1 717 666</t>
  </si>
  <si>
    <t>Guide Tube</t>
  </si>
  <si>
    <t>11 43 7 833 653</t>
  </si>
  <si>
    <t>11 43 7 500 374</t>
  </si>
  <si>
    <t>07 11 9 905 543</t>
  </si>
  <si>
    <t>11 43 1 715 614</t>
  </si>
  <si>
    <t>11 43 7 838 127</t>
  </si>
  <si>
    <t>11 43 1 707 164</t>
  </si>
  <si>
    <t>Nut</t>
  </si>
  <si>
    <t>11 12 1 401 517</t>
  </si>
  <si>
    <t>CSL REAR DIFFUSER</t>
  </si>
  <si>
    <t xml:space="preserve">CSL FRONT BUMPER CONVERSION </t>
  </si>
  <si>
    <t>Front Bumper</t>
  </si>
  <si>
    <t>Left Flipper</t>
  </si>
  <si>
    <t>Right Flipper</t>
  </si>
  <si>
    <t>Left Bumper Shock Absorber</t>
  </si>
  <si>
    <t>Right Bumper Shock Absorber</t>
  </si>
  <si>
    <t>Left Support</t>
  </si>
  <si>
    <t>Right Support</t>
  </si>
  <si>
    <t>Tow Eye Flap</t>
  </si>
  <si>
    <t>Lower Grille</t>
  </si>
  <si>
    <t>Intake Grille</t>
  </si>
  <si>
    <t>CSL FRONT ALLOY WHEEL 19x8.5 et44</t>
  </si>
  <si>
    <t>CSL REAR ALLOY WHEEL 19x9.5 et27</t>
  </si>
  <si>
    <t>BRAKE CALIPER CARRIER</t>
  </si>
  <si>
    <t>CSL FRONT BRAKE DISC CONVERSION</t>
  </si>
  <si>
    <t>CSL N/S/F RECARO SPORT SEAT</t>
  </si>
  <si>
    <t>CSL O/S/F RECARO SPORT SEAT</t>
  </si>
  <si>
    <t>CSL REAR SEAT CONSOLE</t>
  </si>
  <si>
    <t>CSL FRONT CARBON CORNER SPLITTER LEFT</t>
  </si>
  <si>
    <t>CSL FRONT CARBON CORNER SPLITTER RIGHT</t>
  </si>
  <si>
    <t>Number Plate Lamp</t>
  </si>
  <si>
    <t>63 26 7 165 646</t>
  </si>
  <si>
    <t>Round Plug</t>
  </si>
  <si>
    <t>61 13 0 007 449</t>
  </si>
  <si>
    <t>Bush</t>
  </si>
  <si>
    <t>61 13 1 378 149</t>
  </si>
  <si>
    <t>46 63 2 347 012</t>
  </si>
  <si>
    <t>CSL BOOT LID PANEL CONVERSION</t>
  </si>
  <si>
    <t>CSL Boot Lid Panel</t>
  </si>
  <si>
    <t>CSL STEERING TIE ROD LEFT (Replace as pair)</t>
  </si>
  <si>
    <t>CSL STEERING TIE ROD RIGHT (Replace as pair)</t>
  </si>
  <si>
    <t>CSL FRONT N/S FRONT WISHBONE (Replace as pair)</t>
  </si>
  <si>
    <t>CSL FRONT O/S FRONT WISHBONE (Replace as pair)</t>
  </si>
  <si>
    <t>CSL LWR REAR WISHBONE (Replace as pair)</t>
  </si>
  <si>
    <t>CSL FRONT BRAKE DISC LEFT    (345mm x 28mm)</t>
  </si>
  <si>
    <t>CSL FRONT BRAKE DISC RIGHT    (345mm x 28mm)</t>
  </si>
  <si>
    <t>CSL REAR SEAT CONVERSION</t>
  </si>
  <si>
    <t>Rear Seat Base Swab</t>
  </si>
  <si>
    <t>Rear Seat Back Left</t>
  </si>
  <si>
    <t>Rear Seat Back Right</t>
  </si>
  <si>
    <t xml:space="preserve">Rear Seat Pad </t>
  </si>
  <si>
    <t>Rear Seat Side Panel Left</t>
  </si>
  <si>
    <t>Rear Seat Side Panel Right</t>
  </si>
  <si>
    <t>Prices inc vat and are correct as of the date 15.01.2015                                                                  Prices subject to change by BMW at ther discretion, at any time.</t>
  </si>
  <si>
    <t>CSL O/S/R CARBON QTR PANEL TRIM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</si>
</sst>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b/>
      <i/>
      <sz val="16"/>
      <color indexed="13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i/>
      <sz val="16"/>
      <color rgb="FFFFFF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8" fontId="0" fillId="0" borderId="0" xfId="0" applyNumberFormat="1" applyFill="1" applyBorder="1" applyAlignment="1">
      <alignment/>
    </xf>
    <xf numFmtId="8" fontId="0" fillId="0" borderId="11" xfId="0" applyNumberFormat="1" applyFill="1" applyBorder="1" applyAlignment="1">
      <alignment/>
    </xf>
    <xf numFmtId="16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164" fontId="0" fillId="24" borderId="0" xfId="0" applyNumberFormat="1" applyFont="1" applyFill="1" applyAlignment="1">
      <alignment/>
    </xf>
    <xf numFmtId="164" fontId="0" fillId="24" borderId="12" xfId="0" applyNumberFormat="1" applyFill="1" applyBorder="1" applyAlignment="1">
      <alignment/>
    </xf>
    <xf numFmtId="164" fontId="21" fillId="24" borderId="13" xfId="0" applyNumberFormat="1" applyFont="1" applyFill="1" applyBorder="1" applyAlignment="1">
      <alignment wrapText="1"/>
    </xf>
    <xf numFmtId="164" fontId="0" fillId="24" borderId="13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8" fontId="21" fillId="0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10" xfId="0" applyFont="1" applyFill="1" applyBorder="1" applyAlignment="1">
      <alignment wrapText="1"/>
    </xf>
    <xf numFmtId="164" fontId="22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left" vertical="center" indent="1"/>
    </xf>
    <xf numFmtId="8" fontId="21" fillId="0" borderId="0" xfId="0" applyNumberFormat="1" applyFont="1" applyFill="1" applyBorder="1" applyAlignment="1">
      <alignment horizontal="right" vertical="center" indent="1"/>
    </xf>
    <xf numFmtId="8" fontId="0" fillId="0" borderId="0" xfId="0" applyNumberFormat="1" applyFill="1" applyBorder="1" applyAlignment="1">
      <alignment horizontal="right" vertical="center" indent="1"/>
    </xf>
    <xf numFmtId="8" fontId="0" fillId="0" borderId="11" xfId="0" applyNumberFormat="1" applyFill="1" applyBorder="1" applyAlignment="1">
      <alignment horizontal="right" vertical="center" indent="1"/>
    </xf>
    <xf numFmtId="0" fontId="0" fillId="0" borderId="0" xfId="0" applyFill="1" applyAlignment="1">
      <alignment horizontal="center" vertical="center"/>
    </xf>
    <xf numFmtId="8" fontId="21" fillId="0" borderId="0" xfId="0" applyNumberFormat="1" applyFont="1" applyFill="1" applyBorder="1" applyAlignment="1">
      <alignment horizontal="center" vertical="center"/>
    </xf>
    <xf numFmtId="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0" fillId="24" borderId="1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24" borderId="12" xfId="0" applyNumberFormat="1" applyFill="1" applyBorder="1" applyAlignment="1">
      <alignment vertical="center"/>
    </xf>
    <xf numFmtId="164" fontId="21" fillId="24" borderId="13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24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8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1"/>
    </xf>
    <xf numFmtId="0" fontId="0" fillId="0" borderId="10" xfId="0" applyFill="1" applyBorder="1" applyAlignment="1">
      <alignment horizontal="left" vertical="center" wrapText="1" inden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center" vertical="center"/>
    </xf>
    <xf numFmtId="164" fontId="0" fillId="24" borderId="19" xfId="0" applyNumberForma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4" fontId="32" fillId="24" borderId="14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4" fontId="32" fillId="24" borderId="19" xfId="0" applyNumberFormat="1" applyFont="1" applyFill="1" applyBorder="1" applyAlignment="1">
      <alignment vertical="center"/>
    </xf>
    <xf numFmtId="164" fontId="32" fillId="24" borderId="13" xfId="0" applyNumberFormat="1" applyFont="1" applyFill="1" applyBorder="1" applyAlignment="1">
      <alignment vertical="center"/>
    </xf>
    <xf numFmtId="164" fontId="0" fillId="24" borderId="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right" vertical="center" indent="1"/>
    </xf>
    <xf numFmtId="0" fontId="0" fillId="0" borderId="24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right" vertical="center" indent="1"/>
    </xf>
    <xf numFmtId="164" fontId="0" fillId="24" borderId="25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8" fontId="21" fillId="0" borderId="11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right" vertical="center" indent="1"/>
    </xf>
    <xf numFmtId="2" fontId="0" fillId="0" borderId="21" xfId="0" applyNumberFormat="1" applyFill="1" applyBorder="1" applyAlignment="1">
      <alignment horizontal="right" vertical="center" indent="1"/>
    </xf>
    <xf numFmtId="0" fontId="0" fillId="0" borderId="26" xfId="0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right" vertical="center" indent="1"/>
    </xf>
    <xf numFmtId="8" fontId="0" fillId="0" borderId="26" xfId="0" applyNumberFormat="1" applyFill="1" applyBorder="1" applyAlignment="1">
      <alignment horizontal="right" vertical="center" indent="1"/>
    </xf>
    <xf numFmtId="8" fontId="21" fillId="0" borderId="26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right" vertical="center" indent="1"/>
    </xf>
    <xf numFmtId="0" fontId="0" fillId="0" borderId="27" xfId="0" applyFill="1" applyBorder="1" applyAlignment="1">
      <alignment horizontal="center" vertical="center"/>
    </xf>
    <xf numFmtId="164" fontId="0" fillId="24" borderId="0" xfId="0" applyNumberFormat="1" applyFont="1" applyFill="1" applyBorder="1" applyAlignment="1">
      <alignment vertical="center"/>
    </xf>
    <xf numFmtId="2" fontId="0" fillId="0" borderId="23" xfId="0" applyNumberFormat="1" applyFill="1" applyBorder="1" applyAlignment="1">
      <alignment horizontal="right" vertical="center" indent="1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indent="1"/>
    </xf>
    <xf numFmtId="0" fontId="0" fillId="0" borderId="20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22" xfId="0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9" xfId="0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 horizontal="left" vertical="center" inden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21" fillId="0" borderId="0" xfId="0" applyNumberFormat="1" applyFont="1" applyFill="1" applyBorder="1" applyAlignment="1">
      <alignment horizontal="right" vertical="center" indent="1"/>
    </xf>
    <xf numFmtId="8" fontId="0" fillId="0" borderId="27" xfId="0" applyNumberFormat="1" applyFill="1" applyBorder="1" applyAlignment="1">
      <alignment horizontal="right" vertical="center" indent="1"/>
    </xf>
    <xf numFmtId="8" fontId="0" fillId="0" borderId="15" xfId="0" applyNumberFormat="1" applyFill="1" applyBorder="1" applyAlignment="1">
      <alignment horizontal="right" vertical="center" indent="1"/>
    </xf>
    <xf numFmtId="0" fontId="0" fillId="0" borderId="30" xfId="0" applyBorder="1" applyAlignment="1">
      <alignment vertical="center"/>
    </xf>
    <xf numFmtId="8" fontId="0" fillId="0" borderId="31" xfId="0" applyNumberFormat="1" applyFill="1" applyBorder="1" applyAlignment="1">
      <alignment horizontal="right" vertical="center" indent="1"/>
    </xf>
    <xf numFmtId="8" fontId="21" fillId="0" borderId="32" xfId="0" applyNumberFormat="1" applyFont="1" applyFill="1" applyBorder="1" applyAlignment="1">
      <alignment horizontal="center" vertical="center"/>
    </xf>
    <xf numFmtId="8" fontId="21" fillId="0" borderId="33" xfId="0" applyNumberFormat="1" applyFont="1" applyFill="1" applyBorder="1" applyAlignment="1">
      <alignment horizontal="center" vertical="center"/>
    </xf>
    <xf numFmtId="8" fontId="33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8" fontId="21" fillId="0" borderId="35" xfId="0" applyNumberFormat="1" applyFont="1" applyFill="1" applyBorder="1" applyAlignment="1">
      <alignment horizontal="center" vertical="center"/>
    </xf>
    <xf numFmtId="8" fontId="21" fillId="25" borderId="36" xfId="0" applyNumberFormat="1" applyFont="1" applyFill="1" applyBorder="1" applyAlignment="1">
      <alignment horizontal="center" vertical="center"/>
    </xf>
    <xf numFmtId="8" fontId="0" fillId="0" borderId="37" xfId="0" applyNumberFormat="1" applyFill="1" applyBorder="1" applyAlignment="1">
      <alignment horizontal="right" vertical="center" indent="1"/>
    </xf>
    <xf numFmtId="8" fontId="21" fillId="0" borderId="38" xfId="0" applyNumberFormat="1" applyFont="1" applyFill="1" applyBorder="1" applyAlignment="1">
      <alignment horizontal="center" vertical="center"/>
    </xf>
    <xf numFmtId="8" fontId="0" fillId="0" borderId="39" xfId="0" applyNumberFormat="1" applyFill="1" applyBorder="1" applyAlignment="1">
      <alignment horizontal="right" vertical="center" indent="1"/>
    </xf>
    <xf numFmtId="0" fontId="0" fillId="0" borderId="40" xfId="0" applyBorder="1" applyAlignment="1">
      <alignment vertical="center"/>
    </xf>
    <xf numFmtId="8" fontId="21" fillId="25" borderId="41" xfId="0" applyNumberFormat="1" applyFont="1" applyFill="1" applyBorder="1" applyAlignment="1">
      <alignment horizontal="center" vertical="center"/>
    </xf>
    <xf numFmtId="8" fontId="33" fillId="0" borderId="34" xfId="0" applyNumberFormat="1" applyFont="1" applyFill="1" applyBorder="1" applyAlignment="1">
      <alignment horizontal="center" vertical="center"/>
    </xf>
    <xf numFmtId="8" fontId="33" fillId="0" borderId="36" xfId="0" applyNumberFormat="1" applyFont="1" applyFill="1" applyBorder="1" applyAlignment="1">
      <alignment horizontal="center" vertical="center"/>
    </xf>
    <xf numFmtId="8" fontId="0" fillId="0" borderId="30" xfId="0" applyNumberFormat="1" applyFill="1" applyBorder="1" applyAlignment="1">
      <alignment horizontal="right" vertical="center" indent="1"/>
    </xf>
    <xf numFmtId="0" fontId="0" fillId="0" borderId="31" xfId="0" applyFill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8" fontId="21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8" fontId="24" fillId="26" borderId="42" xfId="0" applyNumberFormat="1" applyFont="1" applyFill="1" applyBorder="1" applyAlignment="1">
      <alignment horizontal="center" vertical="center"/>
    </xf>
    <xf numFmtId="8" fontId="24" fillId="26" borderId="43" xfId="0" applyNumberFormat="1" applyFont="1" applyFill="1" applyBorder="1" applyAlignment="1">
      <alignment horizontal="center" vertical="center"/>
    </xf>
    <xf numFmtId="8" fontId="24" fillId="26" borderId="44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vertical="center" wrapText="1"/>
    </xf>
    <xf numFmtId="0" fontId="0" fillId="0" borderId="47" xfId="0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8" fontId="24" fillId="26" borderId="48" xfId="0" applyNumberFormat="1" applyFont="1" applyFill="1" applyBorder="1" applyAlignment="1">
      <alignment horizontal="center" vertical="center"/>
    </xf>
    <xf numFmtId="8" fontId="23" fillId="26" borderId="48" xfId="0" applyNumberFormat="1" applyFont="1" applyFill="1" applyBorder="1" applyAlignment="1">
      <alignment horizontal="center" vertical="center"/>
    </xf>
    <xf numFmtId="8" fontId="23" fillId="26" borderId="49" xfId="0" applyNumberFormat="1" applyFont="1" applyFill="1" applyBorder="1" applyAlignment="1">
      <alignment horizontal="center" vertical="center"/>
    </xf>
    <xf numFmtId="8" fontId="23" fillId="26" borderId="5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>
      <alignment horizontal="righ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 indent="1"/>
    </xf>
    <xf numFmtId="8" fontId="0" fillId="0" borderId="31" xfId="0" applyNumberFormat="1" applyFont="1" applyFill="1" applyBorder="1" applyAlignment="1">
      <alignment horizontal="right" vertical="center" indent="1"/>
    </xf>
    <xf numFmtId="0" fontId="21" fillId="0" borderId="21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wrapText="1" indent="3"/>
    </xf>
    <xf numFmtId="0" fontId="0" fillId="0" borderId="2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right" vertical="center" indent="1"/>
    </xf>
    <xf numFmtId="8" fontId="0" fillId="0" borderId="39" xfId="0" applyNumberFormat="1" applyFont="1" applyFill="1" applyBorder="1" applyAlignment="1">
      <alignment horizontal="right" vertical="center" indent="1"/>
    </xf>
    <xf numFmtId="8" fontId="24" fillId="26" borderId="51" xfId="0" applyNumberFormat="1" applyFont="1" applyFill="1" applyBorder="1" applyAlignment="1">
      <alignment horizontal="center" vertical="center"/>
    </xf>
    <xf numFmtId="8" fontId="21" fillId="0" borderId="1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wrapText="1" indent="1"/>
    </xf>
    <xf numFmtId="0" fontId="21" fillId="27" borderId="20" xfId="0" applyFont="1" applyFill="1" applyBorder="1" applyAlignment="1">
      <alignment horizontal="left" vertical="center" wrapText="1" indent="1"/>
    </xf>
    <xf numFmtId="0" fontId="21" fillId="28" borderId="52" xfId="0" applyFont="1" applyFill="1" applyBorder="1" applyAlignment="1">
      <alignment horizontal="center" vertical="center"/>
    </xf>
    <xf numFmtId="2" fontId="21" fillId="28" borderId="52" xfId="0" applyNumberFormat="1" applyFont="1" applyFill="1" applyBorder="1" applyAlignment="1">
      <alignment horizontal="right" vertical="center" indent="1"/>
    </xf>
    <xf numFmtId="8" fontId="21" fillId="28" borderId="53" xfId="0" applyNumberFormat="1" applyFont="1" applyFill="1" applyBorder="1" applyAlignment="1">
      <alignment horizontal="right" vertical="center" indent="1"/>
    </xf>
    <xf numFmtId="0" fontId="21" fillId="28" borderId="52" xfId="0" applyFont="1" applyFill="1" applyBorder="1" applyAlignment="1">
      <alignment horizontal="center" vertical="center" wrapText="1"/>
    </xf>
    <xf numFmtId="2" fontId="21" fillId="28" borderId="54" xfId="0" applyNumberFormat="1" applyFont="1" applyFill="1" applyBorder="1" applyAlignment="1">
      <alignment horizontal="right" vertical="center" indent="1"/>
    </xf>
    <xf numFmtId="8" fontId="21" fillId="28" borderId="55" xfId="0" applyNumberFormat="1" applyFont="1" applyFill="1" applyBorder="1" applyAlignment="1">
      <alignment horizontal="right" vertical="center" indent="1"/>
    </xf>
    <xf numFmtId="0" fontId="21" fillId="28" borderId="21" xfId="0" applyFont="1" applyFill="1" applyBorder="1" applyAlignment="1">
      <alignment horizontal="center" vertical="center"/>
    </xf>
    <xf numFmtId="2" fontId="21" fillId="28" borderId="21" xfId="0" applyNumberFormat="1" applyFont="1" applyFill="1" applyBorder="1" applyAlignment="1">
      <alignment horizontal="right" vertical="center" indent="1"/>
    </xf>
    <xf numFmtId="8" fontId="21" fillId="28" borderId="31" xfId="0" applyNumberFormat="1" applyFont="1" applyFill="1" applyBorder="1" applyAlignment="1">
      <alignment horizontal="right" vertical="center" indent="1"/>
    </xf>
    <xf numFmtId="0" fontId="21" fillId="28" borderId="53" xfId="0" applyFont="1" applyFill="1" applyBorder="1" applyAlignment="1">
      <alignment horizontal="center" vertical="center" wrapText="1"/>
    </xf>
    <xf numFmtId="2" fontId="21" fillId="28" borderId="36" xfId="0" applyNumberFormat="1" applyFont="1" applyFill="1" applyBorder="1" applyAlignment="1">
      <alignment horizontal="right" vertical="center" indent="1"/>
    </xf>
    <xf numFmtId="0" fontId="24" fillId="29" borderId="28" xfId="0" applyFont="1" applyFill="1" applyBorder="1" applyAlignment="1">
      <alignment horizontal="left" vertical="center" wrapText="1" indent="1"/>
    </xf>
    <xf numFmtId="0" fontId="34" fillId="29" borderId="22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ill="1" applyBorder="1" applyAlignment="1">
      <alignment horizontal="right" vertical="center" indent="1"/>
    </xf>
    <xf numFmtId="2" fontId="0" fillId="0" borderId="56" xfId="0" applyNumberFormat="1" applyFill="1" applyBorder="1" applyAlignment="1">
      <alignment horizontal="right" vertical="center" indent="1"/>
    </xf>
    <xf numFmtId="8" fontId="0" fillId="0" borderId="56" xfId="0" applyNumberFormat="1" applyFill="1" applyBorder="1" applyAlignment="1">
      <alignment horizontal="right" vertical="center" indent="1"/>
    </xf>
    <xf numFmtId="8" fontId="24" fillId="0" borderId="34" xfId="0" applyNumberFormat="1" applyFont="1" applyFill="1" applyBorder="1" applyAlignment="1">
      <alignment horizontal="center" vertical="center"/>
    </xf>
    <xf numFmtId="0" fontId="34" fillId="29" borderId="15" xfId="0" applyFont="1" applyFill="1" applyBorder="1" applyAlignment="1">
      <alignment horizontal="left" vertical="center" wrapText="1" indent="1"/>
    </xf>
    <xf numFmtId="0" fontId="21" fillId="0" borderId="22" xfId="0" applyFont="1" applyFill="1" applyBorder="1" applyAlignment="1">
      <alignment horizontal="center" vertical="center" wrapText="1"/>
    </xf>
    <xf numFmtId="2" fontId="31" fillId="0" borderId="22" xfId="0" applyNumberFormat="1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26" borderId="58" xfId="0" applyFont="1" applyFill="1" applyBorder="1" applyAlignment="1">
      <alignment horizontal="center" vertical="center" wrapText="1"/>
    </xf>
    <xf numFmtId="8" fontId="24" fillId="26" borderId="59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 wrapText="1" indent="1"/>
    </xf>
    <xf numFmtId="0" fontId="0" fillId="0" borderId="52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left" vertical="center" indent="3"/>
    </xf>
    <xf numFmtId="2" fontId="0" fillId="0" borderId="10" xfId="0" applyNumberFormat="1" applyFont="1" applyFill="1" applyBorder="1" applyAlignment="1">
      <alignment horizontal="right" vertical="center" indent="1"/>
    </xf>
    <xf numFmtId="8" fontId="0" fillId="0" borderId="15" xfId="0" applyNumberFormat="1" applyFont="1" applyFill="1" applyBorder="1" applyAlignment="1">
      <alignment horizontal="right" vertical="center" indent="1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right" vertical="center" indent="1"/>
    </xf>
    <xf numFmtId="8" fontId="0" fillId="0" borderId="30" xfId="0" applyNumberFormat="1" applyFont="1" applyFill="1" applyBorder="1" applyAlignment="1">
      <alignment horizontal="right" vertical="center" indent="1"/>
    </xf>
    <xf numFmtId="8" fontId="23" fillId="26" borderId="6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left" vertical="center" wrapText="1" indent="1"/>
    </xf>
    <xf numFmtId="8" fontId="0" fillId="0" borderId="61" xfId="0" applyNumberFormat="1" applyFont="1" applyFill="1" applyBorder="1" applyAlignment="1">
      <alignment horizontal="right" vertical="center" indent="1"/>
    </xf>
    <xf numFmtId="8" fontId="21" fillId="28" borderId="62" xfId="0" applyNumberFormat="1" applyFont="1" applyFill="1" applyBorder="1" applyAlignment="1">
      <alignment horizontal="right" vertical="center" indent="1"/>
    </xf>
    <xf numFmtId="0" fontId="0" fillId="0" borderId="20" xfId="0" applyFont="1" applyFill="1" applyBorder="1" applyAlignment="1">
      <alignment horizontal="left" vertical="center" wrapText="1" indent="3"/>
    </xf>
    <xf numFmtId="0" fontId="0" fillId="0" borderId="23" xfId="0" applyFont="1" applyFill="1" applyBorder="1" applyAlignment="1">
      <alignment horizontal="left" vertical="center" wrapText="1" indent="3"/>
    </xf>
    <xf numFmtId="8" fontId="24" fillId="26" borderId="6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right" vertical="center" indent="1"/>
    </xf>
    <xf numFmtId="8" fontId="0" fillId="0" borderId="29" xfId="0" applyNumberFormat="1" applyFill="1" applyBorder="1" applyAlignment="1">
      <alignment horizontal="right" vertical="center" indent="1"/>
    </xf>
    <xf numFmtId="0" fontId="0" fillId="0" borderId="23" xfId="0" applyFont="1" applyFill="1" applyBorder="1" applyAlignment="1">
      <alignment horizontal="left" vertical="center" indent="3"/>
    </xf>
    <xf numFmtId="8" fontId="24" fillId="0" borderId="29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left" vertical="center" wrapText="1" indent="1"/>
    </xf>
    <xf numFmtId="0" fontId="21" fillId="27" borderId="15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 indent="1"/>
    </xf>
    <xf numFmtId="8" fontId="0" fillId="0" borderId="11" xfId="0" applyNumberFormat="1" applyFont="1" applyFill="1" applyBorder="1" applyAlignment="1">
      <alignment horizontal="right" vertical="center" indent="1"/>
    </xf>
    <xf numFmtId="8" fontId="23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right" vertical="center" indent="1"/>
    </xf>
    <xf numFmtId="8" fontId="0" fillId="0" borderId="29" xfId="0" applyNumberFormat="1" applyFont="1" applyFill="1" applyBorder="1" applyAlignment="1">
      <alignment horizontal="right" vertical="center" indent="1"/>
    </xf>
    <xf numFmtId="0" fontId="21" fillId="27" borderId="22" xfId="0" applyFont="1" applyFill="1" applyBorder="1" applyAlignment="1">
      <alignment horizontal="left" vertical="center" wrapText="1" indent="1"/>
    </xf>
    <xf numFmtId="0" fontId="0" fillId="0" borderId="54" xfId="0" applyFont="1" applyFill="1" applyBorder="1" applyAlignment="1">
      <alignment horizontal="left" vertical="center" wrapText="1" indent="1"/>
    </xf>
    <xf numFmtId="0" fontId="21" fillId="28" borderId="54" xfId="0" applyFont="1" applyFill="1" applyBorder="1" applyAlignment="1">
      <alignment horizontal="center" vertical="center" wrapText="1"/>
    </xf>
    <xf numFmtId="8" fontId="24" fillId="26" borderId="6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indent="1"/>
    </xf>
    <xf numFmtId="8" fontId="24" fillId="26" borderId="10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5" fillId="30" borderId="15" xfId="0" applyFont="1" applyFill="1" applyBorder="1" applyAlignment="1">
      <alignment horizontal="center" vertical="center" wrapText="1"/>
    </xf>
    <xf numFmtId="0" fontId="35" fillId="30" borderId="29" xfId="0" applyFont="1" applyFill="1" applyBorder="1" applyAlignment="1">
      <alignment horizontal="center" vertical="center" wrapText="1"/>
    </xf>
    <xf numFmtId="0" fontId="35" fillId="30" borderId="33" xfId="0" applyFont="1" applyFill="1" applyBorder="1" applyAlignment="1">
      <alignment horizontal="center" vertical="center" wrapText="1"/>
    </xf>
    <xf numFmtId="164" fontId="36" fillId="31" borderId="0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20" fillId="0" borderId="6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9.140625" style="45" customWidth="1"/>
    <col min="2" max="2" width="58.7109375" style="37" customWidth="1"/>
    <col min="3" max="3" width="18.140625" style="45" customWidth="1"/>
    <col min="4" max="4" width="5.7109375" style="45" customWidth="1"/>
    <col min="5" max="6" width="12.57421875" style="59" hidden="1" customWidth="1"/>
    <col min="7" max="7" width="11.57421875" style="41" hidden="1" customWidth="1"/>
    <col min="8" max="8" width="14.28125" style="41" customWidth="1"/>
    <col min="9" max="9" width="13.57421875" style="45" hidden="1" customWidth="1"/>
    <col min="10" max="10" width="13.00390625" style="55" hidden="1" customWidth="1"/>
    <col min="11" max="25" width="9.140625" style="45" customWidth="1"/>
    <col min="26" max="16384" width="9.140625" style="48" customWidth="1"/>
  </cols>
  <sheetData>
    <row r="1" spans="2:10" s="45" customFormat="1" ht="13.5" thickBot="1">
      <c r="B1" s="37"/>
      <c r="C1" s="41"/>
      <c r="D1" s="41"/>
      <c r="E1" s="59"/>
      <c r="F1" s="59"/>
      <c r="G1" s="41"/>
      <c r="H1" s="41"/>
      <c r="I1" s="41"/>
      <c r="J1" s="49"/>
    </row>
    <row r="2" spans="2:10" ht="36" customHeight="1" thickBot="1">
      <c r="B2" s="230" t="s">
        <v>124</v>
      </c>
      <c r="C2" s="231"/>
      <c r="D2" s="231"/>
      <c r="E2" s="231"/>
      <c r="F2" s="231"/>
      <c r="G2" s="231"/>
      <c r="H2" s="232"/>
      <c r="I2" s="134"/>
      <c r="J2" s="50"/>
    </row>
    <row r="3" spans="2:10" ht="40.5" customHeight="1" hidden="1" thickBot="1">
      <c r="B3" s="99" t="s">
        <v>1</v>
      </c>
      <c r="C3" s="135" t="s">
        <v>0</v>
      </c>
      <c r="D3" s="135"/>
      <c r="E3" s="136" t="s">
        <v>2</v>
      </c>
      <c r="F3" s="136"/>
      <c r="G3" s="135" t="s">
        <v>3</v>
      </c>
      <c r="H3" s="132"/>
      <c r="I3" s="133" t="s">
        <v>4</v>
      </c>
      <c r="J3" s="51" t="s">
        <v>67</v>
      </c>
    </row>
    <row r="4" spans="2:10" ht="62.25" customHeight="1">
      <c r="B4" s="96" t="s">
        <v>125</v>
      </c>
      <c r="C4" s="180" t="s">
        <v>0</v>
      </c>
      <c r="D4" s="180" t="s">
        <v>92</v>
      </c>
      <c r="E4" s="181" t="s">
        <v>88</v>
      </c>
      <c r="F4" s="181" t="s">
        <v>89</v>
      </c>
      <c r="G4" s="182" t="s">
        <v>96</v>
      </c>
      <c r="H4" s="183" t="s">
        <v>91</v>
      </c>
      <c r="I4" s="228" t="s">
        <v>90</v>
      </c>
      <c r="J4" s="51"/>
    </row>
    <row r="5" spans="2:10" ht="19.5" customHeight="1">
      <c r="B5" s="179" t="s">
        <v>74</v>
      </c>
      <c r="C5" s="188"/>
      <c r="D5" s="185"/>
      <c r="E5" s="186"/>
      <c r="F5" s="186"/>
      <c r="G5" s="187"/>
      <c r="H5" s="187"/>
      <c r="I5" s="229"/>
      <c r="J5" s="51"/>
    </row>
    <row r="6" spans="2:10" ht="19.5" customHeight="1">
      <c r="B6" s="97" t="s">
        <v>202</v>
      </c>
      <c r="C6" s="77" t="s">
        <v>5</v>
      </c>
      <c r="D6" s="77">
        <v>1</v>
      </c>
      <c r="E6" s="89">
        <v>433.34</v>
      </c>
      <c r="F6" s="89">
        <v>346.68</v>
      </c>
      <c r="G6" s="107">
        <v>429.17</v>
      </c>
      <c r="H6" s="184">
        <f aca="true" t="shared" si="0" ref="H6:H21">((E6*0.96)*1.2)*D6</f>
        <v>499.20768</v>
      </c>
      <c r="I6" s="112">
        <f>(G6*0.95)*1.2</f>
        <v>489.25379999999996</v>
      </c>
      <c r="J6" s="47">
        <v>437.76</v>
      </c>
    </row>
    <row r="7" spans="2:10" ht="19.5" customHeight="1">
      <c r="B7" s="97" t="s">
        <v>203</v>
      </c>
      <c r="C7" s="74" t="s">
        <v>6</v>
      </c>
      <c r="D7" s="74">
        <v>1</v>
      </c>
      <c r="E7" s="78">
        <v>382.5</v>
      </c>
      <c r="F7" s="78">
        <v>306</v>
      </c>
      <c r="G7" s="117">
        <v>380</v>
      </c>
      <c r="H7" s="203">
        <f t="shared" si="0"/>
        <v>440.64</v>
      </c>
      <c r="I7" s="112">
        <f>(G7*0.95)*1.2</f>
        <v>433.2</v>
      </c>
      <c r="J7" s="47">
        <v>385.06</v>
      </c>
    </row>
    <row r="8" spans="2:10" ht="19.5" customHeight="1">
      <c r="B8" s="198" t="s">
        <v>205</v>
      </c>
      <c r="C8" s="204"/>
      <c r="D8" s="205"/>
      <c r="E8" s="206"/>
      <c r="F8" s="206"/>
      <c r="G8" s="207"/>
      <c r="H8" s="209"/>
      <c r="I8" s="118"/>
      <c r="J8" s="47"/>
    </row>
    <row r="9" spans="2:14" ht="19.5" customHeight="1">
      <c r="B9" s="208" t="s">
        <v>225</v>
      </c>
      <c r="C9" s="157" t="s">
        <v>93</v>
      </c>
      <c r="D9" s="157">
        <v>1</v>
      </c>
      <c r="E9" s="92">
        <v>202.5</v>
      </c>
      <c r="F9" s="92">
        <v>151.88</v>
      </c>
      <c r="G9" s="119"/>
      <c r="H9" s="140">
        <f t="shared" si="0"/>
        <v>233.28</v>
      </c>
      <c r="I9" s="127"/>
      <c r="J9" s="47"/>
      <c r="L9" s="53"/>
      <c r="M9" s="53"/>
      <c r="N9" s="53"/>
    </row>
    <row r="10" spans="2:14" ht="19.5" customHeight="1">
      <c r="B10" s="191" t="s">
        <v>226</v>
      </c>
      <c r="C10" s="71" t="s">
        <v>94</v>
      </c>
      <c r="D10" s="71">
        <v>1</v>
      </c>
      <c r="E10" s="84">
        <v>202.5</v>
      </c>
      <c r="F10" s="84">
        <v>151.88</v>
      </c>
      <c r="G10" s="110"/>
      <c r="H10" s="138">
        <f t="shared" si="0"/>
        <v>233.28</v>
      </c>
      <c r="I10" s="115"/>
      <c r="J10" s="47"/>
      <c r="L10" s="53"/>
      <c r="M10" s="53"/>
      <c r="N10" s="53"/>
    </row>
    <row r="11" spans="2:14" ht="19.5" customHeight="1">
      <c r="B11" s="191" t="s">
        <v>204</v>
      </c>
      <c r="C11" s="71" t="s">
        <v>95</v>
      </c>
      <c r="D11" s="71">
        <v>2</v>
      </c>
      <c r="E11" s="84">
        <v>180</v>
      </c>
      <c r="F11" s="84">
        <v>153</v>
      </c>
      <c r="G11" s="125"/>
      <c r="H11" s="138">
        <f t="shared" si="0"/>
        <v>414.71999999999997</v>
      </c>
      <c r="I11" s="128"/>
      <c r="J11" s="47"/>
      <c r="L11" s="53"/>
      <c r="M11" s="53"/>
      <c r="N11" s="53"/>
    </row>
    <row r="12" spans="2:14" ht="19.5" customHeight="1" thickBot="1">
      <c r="B12" s="190"/>
      <c r="C12" s="160" t="s">
        <v>97</v>
      </c>
      <c r="D12" s="160"/>
      <c r="E12" s="161"/>
      <c r="F12" s="161"/>
      <c r="G12" s="162">
        <v>668.36</v>
      </c>
      <c r="H12" s="131">
        <f>SUM(H9:H11)</f>
        <v>881.28</v>
      </c>
      <c r="I12" s="116">
        <v>810</v>
      </c>
      <c r="J12" s="47"/>
      <c r="L12" s="53"/>
      <c r="M12" s="53"/>
      <c r="N12" s="53"/>
    </row>
    <row r="13" spans="2:10" ht="19.5" customHeight="1">
      <c r="B13" s="145" t="s">
        <v>220</v>
      </c>
      <c r="C13" s="72" t="s">
        <v>99</v>
      </c>
      <c r="D13" s="95">
        <v>1</v>
      </c>
      <c r="E13" s="83">
        <v>144.75</v>
      </c>
      <c r="F13" s="83">
        <v>108.57</v>
      </c>
      <c r="G13" s="126"/>
      <c r="H13" s="139">
        <f t="shared" si="0"/>
        <v>166.752</v>
      </c>
      <c r="I13" s="114"/>
      <c r="J13" s="47">
        <v>268.25</v>
      </c>
    </row>
    <row r="14" spans="2:10" ht="19.5" customHeight="1">
      <c r="B14" s="146" t="s">
        <v>221</v>
      </c>
      <c r="C14" s="104" t="s">
        <v>98</v>
      </c>
      <c r="D14" s="104">
        <v>1</v>
      </c>
      <c r="E14" s="84">
        <v>144.75</v>
      </c>
      <c r="F14" s="84">
        <v>108.57</v>
      </c>
      <c r="G14" s="110"/>
      <c r="H14" s="138">
        <f t="shared" si="0"/>
        <v>166.752</v>
      </c>
      <c r="I14" s="115"/>
      <c r="J14" s="47"/>
    </row>
    <row r="15" spans="2:10" ht="19.5" customHeight="1" thickBot="1">
      <c r="B15" s="189"/>
      <c r="C15" s="163" t="s">
        <v>97</v>
      </c>
      <c r="D15" s="163"/>
      <c r="E15" s="161"/>
      <c r="F15" s="161"/>
      <c r="G15" s="162">
        <v>279.42</v>
      </c>
      <c r="H15" s="131">
        <f>SUM(H13:H14)</f>
        <v>333.504</v>
      </c>
      <c r="I15" s="116">
        <f>(G15*0.97)*1.2</f>
        <v>325.24487999999997</v>
      </c>
      <c r="J15" s="47"/>
    </row>
    <row r="16" spans="2:10" ht="19.5" customHeight="1">
      <c r="B16" s="145" t="s">
        <v>222</v>
      </c>
      <c r="C16" s="70" t="s">
        <v>51</v>
      </c>
      <c r="D16" s="70">
        <v>1</v>
      </c>
      <c r="E16" s="83">
        <v>281.9</v>
      </c>
      <c r="F16" s="83">
        <v>225.52</v>
      </c>
      <c r="G16" s="124">
        <v>272.5</v>
      </c>
      <c r="H16" s="139">
        <f t="shared" si="0"/>
        <v>324.74879999999996</v>
      </c>
      <c r="I16" s="112">
        <f>(G16*0.97)*1.2</f>
        <v>317.19</v>
      </c>
      <c r="J16" s="47">
        <v>261.6</v>
      </c>
    </row>
    <row r="17" spans="2:10" ht="19.5" customHeight="1">
      <c r="B17" s="146" t="s">
        <v>223</v>
      </c>
      <c r="C17" s="71" t="s">
        <v>53</v>
      </c>
      <c r="D17" s="71">
        <v>1</v>
      </c>
      <c r="E17" s="84">
        <v>281.9</v>
      </c>
      <c r="F17" s="84">
        <v>225.52</v>
      </c>
      <c r="G17" s="110">
        <v>272.5</v>
      </c>
      <c r="H17" s="138">
        <f t="shared" si="0"/>
        <v>324.74879999999996</v>
      </c>
      <c r="I17" s="112">
        <f>(G17*0.97)*1.2</f>
        <v>317.19</v>
      </c>
      <c r="J17" s="47">
        <v>261.6</v>
      </c>
    </row>
    <row r="18" spans="2:10" ht="19.5" customHeight="1" thickBot="1">
      <c r="B18" s="189"/>
      <c r="C18" s="163" t="s">
        <v>97</v>
      </c>
      <c r="D18" s="163"/>
      <c r="E18" s="161"/>
      <c r="F18" s="161"/>
      <c r="G18" s="162">
        <v>279.42</v>
      </c>
      <c r="H18" s="131">
        <f>SUM(H16:H17)</f>
        <v>649.4975999999999</v>
      </c>
      <c r="I18" s="116">
        <f>(G18*0.97)*1.2</f>
        <v>325.24487999999997</v>
      </c>
      <c r="J18" s="47"/>
    </row>
    <row r="19" spans="2:10" ht="19.5" customHeight="1">
      <c r="B19" s="58" t="s">
        <v>60</v>
      </c>
      <c r="C19" s="46" t="s">
        <v>64</v>
      </c>
      <c r="D19" s="46">
        <v>1</v>
      </c>
      <c r="E19" s="76">
        <v>21.17</v>
      </c>
      <c r="F19" s="76">
        <v>16.94</v>
      </c>
      <c r="G19" s="108">
        <v>35.68</v>
      </c>
      <c r="H19" s="129">
        <f t="shared" si="0"/>
        <v>24.38784</v>
      </c>
      <c r="I19" s="112">
        <f>(G19*0.97)*1.2</f>
        <v>41.53152</v>
      </c>
      <c r="J19" s="47">
        <v>38.54</v>
      </c>
    </row>
    <row r="20" spans="2:10" ht="19.5" customHeight="1">
      <c r="B20" s="97" t="s">
        <v>224</v>
      </c>
      <c r="C20" s="46" t="s">
        <v>65</v>
      </c>
      <c r="D20" s="46">
        <v>1</v>
      </c>
      <c r="E20" s="76">
        <v>338.58</v>
      </c>
      <c r="F20" s="76">
        <v>287.8</v>
      </c>
      <c r="G20" s="108">
        <v>111.21</v>
      </c>
      <c r="H20" s="129">
        <f t="shared" si="0"/>
        <v>390.04416</v>
      </c>
      <c r="I20" s="112" t="s">
        <v>73</v>
      </c>
      <c r="J20" s="47">
        <v>120.11</v>
      </c>
    </row>
    <row r="21" spans="2:10" ht="19.5" customHeight="1" thickBot="1">
      <c r="B21" s="58" t="s">
        <v>27</v>
      </c>
      <c r="C21" s="46" t="s">
        <v>28</v>
      </c>
      <c r="D21" s="46">
        <v>1</v>
      </c>
      <c r="E21" s="76">
        <v>1756.95</v>
      </c>
      <c r="F21" s="76">
        <v>1464.13</v>
      </c>
      <c r="G21" s="108">
        <v>1083.34</v>
      </c>
      <c r="H21" s="130">
        <f t="shared" si="0"/>
        <v>2024.0064</v>
      </c>
      <c r="I21" s="112">
        <f>(G21*0.97)*1.2</f>
        <v>1261.00776</v>
      </c>
      <c r="J21" s="47">
        <v>1170.01</v>
      </c>
    </row>
    <row r="22" spans="2:10" ht="19.5" customHeight="1">
      <c r="B22" s="100"/>
      <c r="C22" s="44"/>
      <c r="D22" s="44"/>
      <c r="E22" s="60"/>
      <c r="F22" s="60"/>
      <c r="G22" s="43"/>
      <c r="H22" s="42"/>
      <c r="I22" s="42"/>
      <c r="J22" s="47"/>
    </row>
    <row r="23" spans="2:10" ht="19.5" customHeight="1">
      <c r="B23" s="172" t="s">
        <v>75</v>
      </c>
      <c r="C23" s="93"/>
      <c r="D23" s="44"/>
      <c r="E23" s="60"/>
      <c r="F23" s="60"/>
      <c r="G23" s="43"/>
      <c r="H23" s="42"/>
      <c r="I23" s="42"/>
      <c r="J23" s="47"/>
    </row>
    <row r="24" spans="2:10" ht="19.5" customHeight="1">
      <c r="B24" s="159" t="s">
        <v>218</v>
      </c>
      <c r="C24" s="93"/>
      <c r="D24" s="44"/>
      <c r="E24" s="60"/>
      <c r="F24" s="60"/>
      <c r="G24" s="43"/>
      <c r="H24" s="42"/>
      <c r="I24" s="42"/>
      <c r="J24" s="47"/>
    </row>
    <row r="25" spans="2:10" ht="19.5" customHeight="1">
      <c r="B25" s="201" t="s">
        <v>219</v>
      </c>
      <c r="C25" s="194" t="s">
        <v>8</v>
      </c>
      <c r="D25" s="194">
        <v>1</v>
      </c>
      <c r="E25" s="195">
        <v>671.23</v>
      </c>
      <c r="F25" s="195">
        <v>503.43</v>
      </c>
      <c r="G25" s="196">
        <v>582.31</v>
      </c>
      <c r="H25" s="197">
        <f aca="true" t="shared" si="1" ref="H25:H51">((E25*0.96)*1.2)*D25</f>
        <v>773.25696</v>
      </c>
      <c r="I25" s="113">
        <f>(G25*0.97)*1.2</f>
        <v>677.8088399999999</v>
      </c>
      <c r="J25" s="47">
        <v>489.14</v>
      </c>
    </row>
    <row r="26" spans="2:10" ht="19.5" customHeight="1">
      <c r="B26" s="151" t="s">
        <v>211</v>
      </c>
      <c r="C26" s="147" t="s">
        <v>212</v>
      </c>
      <c r="D26" s="147">
        <v>2</v>
      </c>
      <c r="E26" s="148">
        <v>7.32</v>
      </c>
      <c r="F26" s="148">
        <v>6.59</v>
      </c>
      <c r="G26" s="149"/>
      <c r="H26" s="138">
        <f t="shared" si="1"/>
        <v>16.86528</v>
      </c>
      <c r="I26" s="113"/>
      <c r="J26" s="47"/>
    </row>
    <row r="27" spans="2:10" ht="19.5" customHeight="1">
      <c r="B27" s="151" t="s">
        <v>213</v>
      </c>
      <c r="C27" s="147" t="s">
        <v>214</v>
      </c>
      <c r="D27" s="147">
        <v>4</v>
      </c>
      <c r="E27" s="148">
        <v>2.13</v>
      </c>
      <c r="F27" s="148">
        <v>1.92</v>
      </c>
      <c r="G27" s="149"/>
      <c r="H27" s="138">
        <f t="shared" si="1"/>
        <v>9.81504</v>
      </c>
      <c r="I27" s="113"/>
      <c r="J27" s="47"/>
    </row>
    <row r="28" spans="2:10" ht="19.5" customHeight="1">
      <c r="B28" s="151" t="s">
        <v>215</v>
      </c>
      <c r="C28" s="147" t="s">
        <v>216</v>
      </c>
      <c r="D28" s="147">
        <v>2</v>
      </c>
      <c r="E28" s="148">
        <v>1.67</v>
      </c>
      <c r="F28" s="148">
        <v>0.84</v>
      </c>
      <c r="G28" s="149"/>
      <c r="H28" s="138">
        <f t="shared" si="1"/>
        <v>3.8476799999999995</v>
      </c>
      <c r="I28" s="113"/>
      <c r="J28" s="47"/>
    </row>
    <row r="29" spans="2:10" ht="19.5" customHeight="1">
      <c r="B29" s="151" t="s">
        <v>188</v>
      </c>
      <c r="C29" s="147" t="s">
        <v>217</v>
      </c>
      <c r="D29" s="147">
        <v>2</v>
      </c>
      <c r="E29" s="148">
        <v>2.34</v>
      </c>
      <c r="F29" s="148">
        <v>2.11</v>
      </c>
      <c r="G29" s="199"/>
      <c r="H29" s="138">
        <f t="shared" si="1"/>
        <v>5.39136</v>
      </c>
      <c r="I29" s="113"/>
      <c r="J29" s="47"/>
    </row>
    <row r="30" spans="2:10" ht="19.5" customHeight="1">
      <c r="B30" s="158"/>
      <c r="C30" s="160" t="s">
        <v>97</v>
      </c>
      <c r="D30" s="160"/>
      <c r="E30" s="161"/>
      <c r="F30" s="161"/>
      <c r="G30" s="200"/>
      <c r="H30" s="155">
        <f>SUM(H25:H29)</f>
        <v>809.1763199999999</v>
      </c>
      <c r="I30" s="113"/>
      <c r="J30" s="47"/>
    </row>
    <row r="31" spans="2:10" ht="19.5" customHeight="1">
      <c r="B31" s="97" t="s">
        <v>115</v>
      </c>
      <c r="C31" s="62" t="s">
        <v>100</v>
      </c>
      <c r="D31" s="46">
        <v>1</v>
      </c>
      <c r="E31" s="76">
        <v>503.35</v>
      </c>
      <c r="F31" s="76">
        <v>352.35</v>
      </c>
      <c r="G31" s="108">
        <v>1120.39</v>
      </c>
      <c r="H31" s="129">
        <f t="shared" si="1"/>
        <v>579.8592</v>
      </c>
      <c r="I31" s="112" t="s">
        <v>73</v>
      </c>
      <c r="J31" s="47">
        <v>941.14</v>
      </c>
    </row>
    <row r="32" spans="2:10" ht="19.5" customHeight="1">
      <c r="B32" s="58" t="s">
        <v>23</v>
      </c>
      <c r="C32" s="46" t="s">
        <v>24</v>
      </c>
      <c r="D32" s="46">
        <v>1</v>
      </c>
      <c r="E32" s="76">
        <v>61.25</v>
      </c>
      <c r="F32" s="76">
        <v>52.07</v>
      </c>
      <c r="G32" s="108">
        <v>57.09</v>
      </c>
      <c r="H32" s="129">
        <f t="shared" si="1"/>
        <v>70.55999999999999</v>
      </c>
      <c r="I32" s="112">
        <f>(G32*0.97)*1.2</f>
        <v>66.45276</v>
      </c>
      <c r="J32" s="47">
        <v>61.67</v>
      </c>
    </row>
    <row r="33" spans="2:10" ht="19.5" customHeight="1">
      <c r="B33" s="58" t="s">
        <v>25</v>
      </c>
      <c r="C33" s="46" t="s">
        <v>26</v>
      </c>
      <c r="D33" s="46">
        <v>1</v>
      </c>
      <c r="E33" s="76">
        <v>61.25</v>
      </c>
      <c r="F33" s="76">
        <v>52.07</v>
      </c>
      <c r="G33" s="108">
        <v>57.09</v>
      </c>
      <c r="H33" s="129">
        <f t="shared" si="1"/>
        <v>70.55999999999999</v>
      </c>
      <c r="I33" s="112">
        <f>(G33*0.97)*1.2</f>
        <v>66.45276</v>
      </c>
      <c r="J33" s="47">
        <v>61.67</v>
      </c>
    </row>
    <row r="34" spans="2:10" ht="19.5" customHeight="1">
      <c r="B34" s="58" t="s">
        <v>54</v>
      </c>
      <c r="C34" s="46" t="s">
        <v>55</v>
      </c>
      <c r="D34" s="46">
        <v>1</v>
      </c>
      <c r="E34" s="76">
        <v>527.38</v>
      </c>
      <c r="F34" s="76">
        <v>369.17</v>
      </c>
      <c r="G34" s="108">
        <v>497.95</v>
      </c>
      <c r="H34" s="129">
        <f t="shared" si="1"/>
        <v>607.54176</v>
      </c>
      <c r="I34" s="112">
        <f>(G34*0.97)*1.2</f>
        <v>579.6138</v>
      </c>
      <c r="J34" s="47">
        <v>418.28</v>
      </c>
    </row>
    <row r="35" spans="2:10" ht="19.5" customHeight="1">
      <c r="B35" s="97" t="s">
        <v>116</v>
      </c>
      <c r="C35" s="62" t="s">
        <v>101</v>
      </c>
      <c r="D35" s="46">
        <v>1</v>
      </c>
      <c r="E35" s="94">
        <v>90.61</v>
      </c>
      <c r="F35" s="76">
        <v>67.96</v>
      </c>
      <c r="G35" s="108">
        <v>82.47</v>
      </c>
      <c r="H35" s="129">
        <f t="shared" si="1"/>
        <v>104.38271999999999</v>
      </c>
      <c r="I35" s="112">
        <f>(G35*0.97)*1.2</f>
        <v>95.99507999999999</v>
      </c>
      <c r="J35" s="47">
        <v>79.18</v>
      </c>
    </row>
    <row r="36" spans="2:10" ht="19.5" customHeight="1">
      <c r="B36" s="97" t="s">
        <v>117</v>
      </c>
      <c r="C36" s="62" t="s">
        <v>102</v>
      </c>
      <c r="D36" s="46">
        <v>1</v>
      </c>
      <c r="E36" s="94">
        <v>90.61</v>
      </c>
      <c r="F36" s="76">
        <v>67.96</v>
      </c>
      <c r="G36" s="108">
        <v>81.78</v>
      </c>
      <c r="H36" s="129">
        <f t="shared" si="1"/>
        <v>104.38271999999999</v>
      </c>
      <c r="I36" s="118">
        <f>(G36*0.97)*1.2</f>
        <v>95.19192</v>
      </c>
      <c r="J36" s="63">
        <v>78.52</v>
      </c>
    </row>
    <row r="37" spans="2:10" ht="19.5" customHeight="1">
      <c r="B37" s="198" t="s">
        <v>191</v>
      </c>
      <c r="C37" s="173"/>
      <c r="D37" s="174"/>
      <c r="E37" s="175"/>
      <c r="F37" s="176"/>
      <c r="G37" s="177"/>
      <c r="H37" s="178"/>
      <c r="I37" s="156"/>
      <c r="J37" s="79"/>
    </row>
    <row r="38" spans="2:10" ht="19.5" customHeight="1">
      <c r="B38" s="202" t="s">
        <v>192</v>
      </c>
      <c r="C38" s="75" t="s">
        <v>112</v>
      </c>
      <c r="D38" s="157">
        <v>1</v>
      </c>
      <c r="E38" s="92">
        <v>3009.84</v>
      </c>
      <c r="F38" s="92">
        <v>2257.38</v>
      </c>
      <c r="G38" s="119"/>
      <c r="H38" s="140">
        <f t="shared" si="1"/>
        <v>3467.3356799999997</v>
      </c>
      <c r="I38" s="120"/>
      <c r="J38" s="47">
        <v>4542.5</v>
      </c>
    </row>
    <row r="39" spans="2:10" ht="19.5" customHeight="1">
      <c r="B39" s="151" t="s">
        <v>193</v>
      </c>
      <c r="C39" s="73" t="s">
        <v>105</v>
      </c>
      <c r="D39" s="71">
        <v>1</v>
      </c>
      <c r="E39" s="84">
        <v>202.76</v>
      </c>
      <c r="F39" s="84">
        <v>172.35</v>
      </c>
      <c r="G39" s="110"/>
      <c r="H39" s="138">
        <f t="shared" si="1"/>
        <v>233.57951999999997</v>
      </c>
      <c r="I39" s="115"/>
      <c r="J39" s="63"/>
    </row>
    <row r="40" spans="2:10" ht="19.5" customHeight="1">
      <c r="B40" s="151" t="s">
        <v>194</v>
      </c>
      <c r="C40" s="73" t="s">
        <v>111</v>
      </c>
      <c r="D40" s="71">
        <v>1</v>
      </c>
      <c r="E40" s="84">
        <v>202.76</v>
      </c>
      <c r="F40" s="84">
        <v>172.35</v>
      </c>
      <c r="G40" s="110"/>
      <c r="H40" s="138">
        <f t="shared" si="1"/>
        <v>233.57951999999997</v>
      </c>
      <c r="I40" s="115"/>
      <c r="J40" s="63"/>
    </row>
    <row r="41" spans="2:10" ht="19.5" customHeight="1">
      <c r="B41" s="151" t="s">
        <v>195</v>
      </c>
      <c r="C41" s="73" t="s">
        <v>110</v>
      </c>
      <c r="D41" s="71">
        <v>1</v>
      </c>
      <c r="E41" s="84">
        <v>63.63</v>
      </c>
      <c r="F41" s="84">
        <v>44.55</v>
      </c>
      <c r="G41" s="110"/>
      <c r="H41" s="138">
        <f t="shared" si="1"/>
        <v>73.30176</v>
      </c>
      <c r="I41" s="115"/>
      <c r="J41" s="63"/>
    </row>
    <row r="42" spans="2:10" ht="19.5" customHeight="1">
      <c r="B42" s="151" t="s">
        <v>196</v>
      </c>
      <c r="C42" s="73" t="s">
        <v>109</v>
      </c>
      <c r="D42" s="71">
        <v>1</v>
      </c>
      <c r="E42" s="84">
        <v>63.63</v>
      </c>
      <c r="F42" s="84">
        <v>44.55</v>
      </c>
      <c r="G42" s="110"/>
      <c r="H42" s="138">
        <f t="shared" si="1"/>
        <v>73.30176</v>
      </c>
      <c r="I42" s="115"/>
      <c r="J42" s="63"/>
    </row>
    <row r="43" spans="2:10" ht="19.5" customHeight="1">
      <c r="B43" s="151" t="s">
        <v>197</v>
      </c>
      <c r="C43" s="73" t="s">
        <v>108</v>
      </c>
      <c r="D43" s="71">
        <v>1</v>
      </c>
      <c r="E43" s="84">
        <v>3.6</v>
      </c>
      <c r="F43" s="84">
        <v>3.06</v>
      </c>
      <c r="G43" s="110"/>
      <c r="H43" s="138">
        <f t="shared" si="1"/>
        <v>4.1472</v>
      </c>
      <c r="I43" s="115"/>
      <c r="J43" s="63"/>
    </row>
    <row r="44" spans="2:10" ht="19.5" customHeight="1">
      <c r="B44" s="151" t="s">
        <v>198</v>
      </c>
      <c r="C44" s="73" t="s">
        <v>107</v>
      </c>
      <c r="D44" s="71">
        <v>1</v>
      </c>
      <c r="E44" s="84">
        <v>3.6</v>
      </c>
      <c r="F44" s="84">
        <v>3.06</v>
      </c>
      <c r="G44" s="110"/>
      <c r="H44" s="138">
        <f t="shared" si="1"/>
        <v>4.1472</v>
      </c>
      <c r="I44" s="115"/>
      <c r="J44" s="63"/>
    </row>
    <row r="45" spans="2:10" ht="19.5" customHeight="1">
      <c r="B45" s="151" t="s">
        <v>199</v>
      </c>
      <c r="C45" s="73" t="s">
        <v>106</v>
      </c>
      <c r="D45" s="71">
        <v>1</v>
      </c>
      <c r="E45" s="84">
        <v>13.11</v>
      </c>
      <c r="F45" s="84">
        <v>11.15</v>
      </c>
      <c r="G45" s="110"/>
      <c r="H45" s="138">
        <f t="shared" si="1"/>
        <v>15.102719999999998</v>
      </c>
      <c r="I45" s="115"/>
      <c r="J45" s="63"/>
    </row>
    <row r="46" spans="2:10" ht="19.5" customHeight="1">
      <c r="B46" s="151" t="s">
        <v>200</v>
      </c>
      <c r="C46" s="73" t="s">
        <v>104</v>
      </c>
      <c r="D46" s="71">
        <v>1</v>
      </c>
      <c r="E46" s="84">
        <v>30.13</v>
      </c>
      <c r="F46" s="84">
        <v>25.62</v>
      </c>
      <c r="G46" s="110"/>
      <c r="H46" s="138">
        <f t="shared" si="1"/>
        <v>34.709759999999996</v>
      </c>
      <c r="I46" s="115"/>
      <c r="J46" s="63"/>
    </row>
    <row r="47" spans="2:10" ht="19.5" customHeight="1">
      <c r="B47" s="151" t="s">
        <v>201</v>
      </c>
      <c r="C47" s="73" t="s">
        <v>103</v>
      </c>
      <c r="D47" s="71">
        <v>1</v>
      </c>
      <c r="E47" s="84">
        <v>10.54</v>
      </c>
      <c r="F47" s="84">
        <v>8.96</v>
      </c>
      <c r="G47" s="110"/>
      <c r="H47" s="138">
        <f t="shared" si="1"/>
        <v>12.142079999999998</v>
      </c>
      <c r="I47" s="115"/>
      <c r="J47" s="63"/>
    </row>
    <row r="48" spans="2:10" ht="19.5" customHeight="1">
      <c r="B48" s="222"/>
      <c r="C48" s="223" t="s">
        <v>97</v>
      </c>
      <c r="D48" s="223"/>
      <c r="E48" s="164"/>
      <c r="F48" s="164"/>
      <c r="G48" s="165"/>
      <c r="H48" s="224">
        <f>SUM(H38:H47)</f>
        <v>4151.347199999998</v>
      </c>
      <c r="I48" s="121">
        <v>4050</v>
      </c>
      <c r="J48" s="63"/>
    </row>
    <row r="49" spans="1:25" s="66" customFormat="1" ht="19.5" customHeight="1" thickBot="1">
      <c r="A49" s="64"/>
      <c r="B49" s="97" t="s">
        <v>209</v>
      </c>
      <c r="C49" s="225" t="s">
        <v>114</v>
      </c>
      <c r="D49" s="62">
        <v>1</v>
      </c>
      <c r="E49" s="192">
        <v>202.76</v>
      </c>
      <c r="F49" s="192">
        <v>182.49</v>
      </c>
      <c r="G49" s="226">
        <v>608.12</v>
      </c>
      <c r="H49" s="227">
        <f t="shared" si="1"/>
        <v>233.57951999999997</v>
      </c>
      <c r="I49" s="122">
        <f>(G49*0.97)*1.2</f>
        <v>707.85168</v>
      </c>
      <c r="J49" s="65">
        <v>656.78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s="66" customFormat="1" ht="19.5" customHeight="1">
      <c r="A50" s="64"/>
      <c r="B50" s="97" t="s">
        <v>210</v>
      </c>
      <c r="C50" s="225" t="s">
        <v>113</v>
      </c>
      <c r="D50" s="62">
        <v>1</v>
      </c>
      <c r="E50" s="192">
        <v>202.76</v>
      </c>
      <c r="F50" s="192">
        <v>182.49</v>
      </c>
      <c r="G50" s="226"/>
      <c r="H50" s="227">
        <f t="shared" si="1"/>
        <v>233.57951999999997</v>
      </c>
      <c r="I50" s="123"/>
      <c r="J50" s="67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2:10" ht="19.5" customHeight="1" thickBot="1">
      <c r="B51" s="97" t="s">
        <v>190</v>
      </c>
      <c r="C51" s="46" t="s">
        <v>85</v>
      </c>
      <c r="D51" s="46">
        <v>1</v>
      </c>
      <c r="E51" s="76">
        <v>979.17</v>
      </c>
      <c r="F51" s="76">
        <v>685.42</v>
      </c>
      <c r="G51" s="108">
        <v>937.5</v>
      </c>
      <c r="H51" s="130">
        <f t="shared" si="1"/>
        <v>1128.0038399999999</v>
      </c>
      <c r="I51" s="112">
        <f>(G51*0.97)*1.2</f>
        <v>1091.25</v>
      </c>
      <c r="J51" s="63">
        <v>696.5</v>
      </c>
    </row>
    <row r="52" spans="1:25" s="80" customFormat="1" ht="19.5" customHeight="1">
      <c r="A52" s="53"/>
      <c r="B52" s="100"/>
      <c r="C52" s="44"/>
      <c r="D52" s="44"/>
      <c r="E52" s="57"/>
      <c r="F52" s="57"/>
      <c r="G52" s="39"/>
      <c r="H52" s="42"/>
      <c r="I52" s="42"/>
      <c r="J52" s="69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2:10" ht="19.5" customHeight="1">
      <c r="B53" s="210" t="s">
        <v>76</v>
      </c>
      <c r="C53" s="93"/>
      <c r="D53" s="44"/>
      <c r="E53" s="57"/>
      <c r="F53" s="57"/>
      <c r="G53" s="39"/>
      <c r="H53" s="42"/>
      <c r="I53" s="82"/>
      <c r="J53" s="79"/>
    </row>
    <row r="54" spans="2:9" ht="19.5" customHeight="1">
      <c r="B54" s="211" t="s">
        <v>68</v>
      </c>
      <c r="C54" s="212"/>
      <c r="D54" s="213"/>
      <c r="E54" s="214"/>
      <c r="F54" s="214"/>
      <c r="G54" s="215"/>
      <c r="H54" s="216"/>
      <c r="I54" s="111"/>
    </row>
    <row r="55" spans="2:10" ht="19.5" customHeight="1">
      <c r="B55" s="202" t="s">
        <v>126</v>
      </c>
      <c r="C55" s="152" t="s">
        <v>127</v>
      </c>
      <c r="D55" s="152">
        <v>1</v>
      </c>
      <c r="E55" s="153">
        <v>2458.34</v>
      </c>
      <c r="F55" s="153"/>
      <c r="G55" s="154"/>
      <c r="H55" s="140">
        <f>((E55*0.96)*1.2)*D55</f>
        <v>2832.00768</v>
      </c>
      <c r="I55" s="111"/>
      <c r="J55" s="47"/>
    </row>
    <row r="56" spans="2:10" ht="19.5" customHeight="1">
      <c r="B56" s="151" t="s">
        <v>128</v>
      </c>
      <c r="C56" s="147" t="s">
        <v>129</v>
      </c>
      <c r="D56" s="147">
        <v>1</v>
      </c>
      <c r="E56" s="148">
        <v>87.13</v>
      </c>
      <c r="F56" s="148"/>
      <c r="G56" s="149"/>
      <c r="H56" s="138">
        <f aca="true" t="shared" si="2" ref="H56:H99">((E56*0.96)*1.2)*D56</f>
        <v>100.37375999999999</v>
      </c>
      <c r="I56" s="111"/>
      <c r="J56" s="47"/>
    </row>
    <row r="57" spans="2:10" ht="19.5" customHeight="1">
      <c r="B57" s="151" t="s">
        <v>130</v>
      </c>
      <c r="C57" s="147" t="s">
        <v>131</v>
      </c>
      <c r="D57" s="147">
        <v>6</v>
      </c>
      <c r="E57" s="148">
        <v>9.98</v>
      </c>
      <c r="F57" s="148"/>
      <c r="G57" s="149"/>
      <c r="H57" s="138">
        <f t="shared" si="2"/>
        <v>68.98176</v>
      </c>
      <c r="I57" s="111"/>
      <c r="J57" s="47"/>
    </row>
    <row r="58" spans="2:10" ht="19.5" customHeight="1">
      <c r="B58" s="151" t="s">
        <v>132</v>
      </c>
      <c r="C58" s="147" t="s">
        <v>134</v>
      </c>
      <c r="D58" s="147">
        <v>6</v>
      </c>
      <c r="E58" s="148">
        <v>1.75</v>
      </c>
      <c r="F58" s="148"/>
      <c r="G58" s="149"/>
      <c r="H58" s="138">
        <f t="shared" si="2"/>
        <v>12.096</v>
      </c>
      <c r="I58" s="111"/>
      <c r="J58" s="47"/>
    </row>
    <row r="59" spans="2:10" ht="19.5" customHeight="1">
      <c r="B59" s="151" t="s">
        <v>133</v>
      </c>
      <c r="C59" s="147" t="s">
        <v>135</v>
      </c>
      <c r="D59" s="147">
        <v>1</v>
      </c>
      <c r="E59" s="148">
        <v>14.34</v>
      </c>
      <c r="F59" s="148"/>
      <c r="G59" s="149"/>
      <c r="H59" s="138">
        <f t="shared" si="2"/>
        <v>16.519679999999997</v>
      </c>
      <c r="I59" s="111"/>
      <c r="J59" s="47"/>
    </row>
    <row r="60" spans="2:10" ht="19.5" customHeight="1">
      <c r="B60" s="151" t="s">
        <v>136</v>
      </c>
      <c r="C60" s="147" t="s">
        <v>137</v>
      </c>
      <c r="D60" s="147">
        <v>1</v>
      </c>
      <c r="E60" s="148">
        <v>0.63</v>
      </c>
      <c r="F60" s="148"/>
      <c r="G60" s="149"/>
      <c r="H60" s="138">
        <f t="shared" si="2"/>
        <v>0.72576</v>
      </c>
      <c r="I60" s="111"/>
      <c r="J60" s="47"/>
    </row>
    <row r="61" spans="2:10" ht="19.5" customHeight="1">
      <c r="B61" s="151" t="s">
        <v>138</v>
      </c>
      <c r="C61" s="147" t="s">
        <v>139</v>
      </c>
      <c r="D61" s="147">
        <v>2</v>
      </c>
      <c r="E61" s="148">
        <v>4.41</v>
      </c>
      <c r="F61" s="148"/>
      <c r="G61" s="149"/>
      <c r="H61" s="138">
        <f t="shared" si="2"/>
        <v>10.160639999999999</v>
      </c>
      <c r="I61" s="111"/>
      <c r="J61" s="47"/>
    </row>
    <row r="62" spans="2:10" ht="19.5" customHeight="1">
      <c r="B62" s="151" t="s">
        <v>140</v>
      </c>
      <c r="C62" s="147" t="s">
        <v>141</v>
      </c>
      <c r="D62" s="147">
        <v>1</v>
      </c>
      <c r="E62" s="148">
        <v>12.79</v>
      </c>
      <c r="F62" s="148"/>
      <c r="G62" s="149"/>
      <c r="H62" s="138">
        <f t="shared" si="2"/>
        <v>14.734079999999999</v>
      </c>
      <c r="I62" s="111"/>
      <c r="J62" s="47"/>
    </row>
    <row r="63" spans="2:10" ht="19.5" customHeight="1">
      <c r="B63" s="151" t="s">
        <v>142</v>
      </c>
      <c r="C63" s="147" t="s">
        <v>143</v>
      </c>
      <c r="D63" s="147">
        <v>2</v>
      </c>
      <c r="E63" s="148">
        <v>0.54</v>
      </c>
      <c r="F63" s="148"/>
      <c r="G63" s="149"/>
      <c r="H63" s="138">
        <f t="shared" si="2"/>
        <v>1.24416</v>
      </c>
      <c r="I63" s="111"/>
      <c r="J63" s="47"/>
    </row>
    <row r="64" spans="2:10" ht="19.5" customHeight="1">
      <c r="B64" s="151" t="s">
        <v>144</v>
      </c>
      <c r="C64" s="147" t="s">
        <v>145</v>
      </c>
      <c r="D64" s="147">
        <v>1</v>
      </c>
      <c r="E64" s="148">
        <v>19.13</v>
      </c>
      <c r="F64" s="148"/>
      <c r="G64" s="149"/>
      <c r="H64" s="138">
        <f aca="true" t="shared" si="3" ref="H64:H84">((E64*0.96)*1.2)*D64</f>
        <v>22.03776</v>
      </c>
      <c r="I64" s="111"/>
      <c r="J64" s="47"/>
    </row>
    <row r="65" spans="2:10" ht="19.5" customHeight="1">
      <c r="B65" s="151" t="s">
        <v>146</v>
      </c>
      <c r="C65" s="147" t="s">
        <v>147</v>
      </c>
      <c r="D65" s="147">
        <v>1</v>
      </c>
      <c r="E65" s="148">
        <v>0.27</v>
      </c>
      <c r="F65" s="148"/>
      <c r="G65" s="149"/>
      <c r="H65" s="138">
        <f t="shared" si="3"/>
        <v>0.31104</v>
      </c>
      <c r="I65" s="111"/>
      <c r="J65" s="47"/>
    </row>
    <row r="66" spans="2:10" ht="19.5" customHeight="1">
      <c r="B66" s="151" t="s">
        <v>148</v>
      </c>
      <c r="C66" s="147" t="s">
        <v>149</v>
      </c>
      <c r="D66" s="147">
        <v>1</v>
      </c>
      <c r="E66" s="148">
        <v>5.2</v>
      </c>
      <c r="F66" s="148"/>
      <c r="G66" s="149"/>
      <c r="H66" s="138">
        <f t="shared" si="3"/>
        <v>5.9904</v>
      </c>
      <c r="I66" s="111"/>
      <c r="J66" s="47"/>
    </row>
    <row r="67" spans="2:10" ht="19.5" customHeight="1">
      <c r="B67" s="151" t="s">
        <v>142</v>
      </c>
      <c r="C67" s="147" t="s">
        <v>152</v>
      </c>
      <c r="D67" s="147">
        <v>1</v>
      </c>
      <c r="E67" s="148">
        <v>0.37</v>
      </c>
      <c r="F67" s="148"/>
      <c r="G67" s="149"/>
      <c r="H67" s="138">
        <f t="shared" si="3"/>
        <v>0.42623999999999995</v>
      </c>
      <c r="I67" s="111"/>
      <c r="J67" s="47"/>
    </row>
    <row r="68" spans="2:10" ht="19.5" customHeight="1">
      <c r="B68" s="151" t="s">
        <v>151</v>
      </c>
      <c r="C68" s="147" t="s">
        <v>150</v>
      </c>
      <c r="D68" s="147">
        <v>1</v>
      </c>
      <c r="E68" s="148">
        <v>0.19</v>
      </c>
      <c r="F68" s="148"/>
      <c r="G68" s="149"/>
      <c r="H68" s="138">
        <f t="shared" si="3"/>
        <v>0.21888</v>
      </c>
      <c r="I68" s="111"/>
      <c r="J68" s="47"/>
    </row>
    <row r="69" spans="2:10" ht="19.5" customHeight="1">
      <c r="B69" s="151" t="s">
        <v>153</v>
      </c>
      <c r="C69" s="147" t="s">
        <v>154</v>
      </c>
      <c r="D69" s="147">
        <v>6</v>
      </c>
      <c r="E69" s="148">
        <v>0.92</v>
      </c>
      <c r="F69" s="148"/>
      <c r="G69" s="149"/>
      <c r="H69" s="138">
        <f t="shared" si="3"/>
        <v>6.359039999999999</v>
      </c>
      <c r="I69" s="111"/>
      <c r="J69" s="47"/>
    </row>
    <row r="70" spans="2:10" ht="19.5" customHeight="1">
      <c r="B70" s="151" t="s">
        <v>155</v>
      </c>
      <c r="C70" s="147" t="s">
        <v>156</v>
      </c>
      <c r="D70" s="147">
        <v>1</v>
      </c>
      <c r="E70" s="148">
        <v>1375</v>
      </c>
      <c r="F70" s="148"/>
      <c r="G70" s="149"/>
      <c r="H70" s="138">
        <f t="shared" si="3"/>
        <v>1584</v>
      </c>
      <c r="I70" s="111"/>
      <c r="J70" s="47"/>
    </row>
    <row r="71" spans="2:10" ht="19.5" customHeight="1">
      <c r="B71" s="151" t="s">
        <v>157</v>
      </c>
      <c r="C71" s="147" t="s">
        <v>158</v>
      </c>
      <c r="D71" s="147">
        <v>1</v>
      </c>
      <c r="E71" s="148">
        <v>257.5</v>
      </c>
      <c r="F71" s="148"/>
      <c r="G71" s="149"/>
      <c r="H71" s="138">
        <f t="shared" si="3"/>
        <v>296.64</v>
      </c>
      <c r="I71" s="111"/>
      <c r="J71" s="47"/>
    </row>
    <row r="72" spans="2:10" ht="19.5" customHeight="1">
      <c r="B72" s="151" t="s">
        <v>146</v>
      </c>
      <c r="C72" s="147" t="s">
        <v>159</v>
      </c>
      <c r="D72" s="147">
        <v>1</v>
      </c>
      <c r="E72" s="148">
        <v>0.42</v>
      </c>
      <c r="F72" s="148"/>
      <c r="G72" s="149"/>
      <c r="H72" s="138">
        <f t="shared" si="3"/>
        <v>0.48383999999999994</v>
      </c>
      <c r="I72" s="111"/>
      <c r="J72" s="47"/>
    </row>
    <row r="73" spans="2:10" ht="19.5" customHeight="1">
      <c r="B73" s="151" t="s">
        <v>160</v>
      </c>
      <c r="C73" s="147" t="s">
        <v>161</v>
      </c>
      <c r="D73" s="147">
        <v>3</v>
      </c>
      <c r="E73" s="148">
        <v>0.17</v>
      </c>
      <c r="F73" s="148"/>
      <c r="G73" s="149"/>
      <c r="H73" s="138">
        <f t="shared" si="3"/>
        <v>0.58752</v>
      </c>
      <c r="I73" s="111"/>
      <c r="J73" s="47"/>
    </row>
    <row r="74" spans="2:10" ht="19.5" customHeight="1">
      <c r="B74" s="151" t="s">
        <v>162</v>
      </c>
      <c r="C74" s="147" t="s">
        <v>163</v>
      </c>
      <c r="D74" s="147">
        <v>1</v>
      </c>
      <c r="E74" s="148">
        <v>11.47</v>
      </c>
      <c r="F74" s="148"/>
      <c r="G74" s="149"/>
      <c r="H74" s="138">
        <f t="shared" si="3"/>
        <v>13.21344</v>
      </c>
      <c r="I74" s="111"/>
      <c r="J74" s="47"/>
    </row>
    <row r="75" spans="2:10" ht="19.5" customHeight="1">
      <c r="B75" s="151" t="s">
        <v>164</v>
      </c>
      <c r="C75" s="147" t="s">
        <v>165</v>
      </c>
      <c r="D75" s="147">
        <v>1</v>
      </c>
      <c r="E75" s="148">
        <v>0.79</v>
      </c>
      <c r="F75" s="148"/>
      <c r="G75" s="149"/>
      <c r="H75" s="138">
        <f t="shared" si="3"/>
        <v>0.9100799999999999</v>
      </c>
      <c r="I75" s="111"/>
      <c r="J75" s="47"/>
    </row>
    <row r="76" spans="2:10" ht="19.5" customHeight="1">
      <c r="B76" s="151" t="s">
        <v>166</v>
      </c>
      <c r="C76" s="147" t="s">
        <v>167</v>
      </c>
      <c r="D76" s="147">
        <v>1</v>
      </c>
      <c r="E76" s="148">
        <v>19</v>
      </c>
      <c r="F76" s="148"/>
      <c r="G76" s="149"/>
      <c r="H76" s="138">
        <f t="shared" si="3"/>
        <v>21.887999999999998</v>
      </c>
      <c r="I76" s="111"/>
      <c r="J76" s="47"/>
    </row>
    <row r="77" spans="2:10" ht="19.5" customHeight="1">
      <c r="B77" s="151" t="s">
        <v>168</v>
      </c>
      <c r="C77" s="147" t="s">
        <v>169</v>
      </c>
      <c r="D77" s="147">
        <v>1</v>
      </c>
      <c r="E77" s="148">
        <v>33.42</v>
      </c>
      <c r="F77" s="148"/>
      <c r="G77" s="149"/>
      <c r="H77" s="138">
        <f t="shared" si="3"/>
        <v>38.49984</v>
      </c>
      <c r="I77" s="111"/>
      <c r="J77" s="47"/>
    </row>
    <row r="78" spans="2:10" ht="19.5" customHeight="1">
      <c r="B78" s="151" t="s">
        <v>146</v>
      </c>
      <c r="C78" s="147" t="s">
        <v>170</v>
      </c>
      <c r="D78" s="147">
        <v>4</v>
      </c>
      <c r="E78" s="148">
        <v>1.5</v>
      </c>
      <c r="F78" s="148"/>
      <c r="G78" s="149"/>
      <c r="H78" s="138">
        <f t="shared" si="3"/>
        <v>6.912</v>
      </c>
      <c r="I78" s="111"/>
      <c r="J78" s="47"/>
    </row>
    <row r="79" spans="2:10" ht="19.5" customHeight="1">
      <c r="B79" s="151" t="s">
        <v>171</v>
      </c>
      <c r="C79" s="147" t="s">
        <v>172</v>
      </c>
      <c r="D79" s="147">
        <v>4</v>
      </c>
      <c r="E79" s="148">
        <v>0.17</v>
      </c>
      <c r="F79" s="148"/>
      <c r="G79" s="149"/>
      <c r="H79" s="138">
        <f>((E79*0.96)*1.2)*D79</f>
        <v>0.7833600000000001</v>
      </c>
      <c r="I79" s="111"/>
      <c r="J79" s="47"/>
    </row>
    <row r="80" spans="2:10" ht="19.5" customHeight="1">
      <c r="B80" s="151" t="s">
        <v>173</v>
      </c>
      <c r="C80" s="147" t="s">
        <v>174</v>
      </c>
      <c r="D80" s="147">
        <v>1</v>
      </c>
      <c r="E80" s="148">
        <v>0.33</v>
      </c>
      <c r="F80" s="148"/>
      <c r="G80" s="149"/>
      <c r="H80" s="138">
        <f>((E80*0.96)*1.2)*D80</f>
        <v>0.38016</v>
      </c>
      <c r="I80" s="111"/>
      <c r="J80" s="47"/>
    </row>
    <row r="81" spans="2:10" ht="19.5" customHeight="1">
      <c r="B81" s="151" t="s">
        <v>175</v>
      </c>
      <c r="C81" s="147" t="s">
        <v>176</v>
      </c>
      <c r="D81" s="147">
        <v>2</v>
      </c>
      <c r="E81" s="148">
        <v>0.18</v>
      </c>
      <c r="F81" s="148"/>
      <c r="G81" s="149"/>
      <c r="H81" s="138">
        <f>((E81*0.96)*1.2)*D81</f>
        <v>0.4147199999999999</v>
      </c>
      <c r="I81" s="111"/>
      <c r="J81" s="47"/>
    </row>
    <row r="82" spans="2:10" ht="19.5" customHeight="1">
      <c r="B82" s="151" t="s">
        <v>164</v>
      </c>
      <c r="C82" s="147" t="s">
        <v>177</v>
      </c>
      <c r="D82" s="147">
        <v>1</v>
      </c>
      <c r="E82" s="148">
        <v>1</v>
      </c>
      <c r="F82" s="148"/>
      <c r="G82" s="149"/>
      <c r="H82" s="138">
        <f>((E82*0.96)*1.2)*D82</f>
        <v>1.152</v>
      </c>
      <c r="I82" s="111"/>
      <c r="J82" s="47"/>
    </row>
    <row r="83" spans="2:10" ht="19.5" customHeight="1">
      <c r="B83" s="151" t="s">
        <v>178</v>
      </c>
      <c r="C83" s="147" t="s">
        <v>179</v>
      </c>
      <c r="D83" s="147">
        <v>1</v>
      </c>
      <c r="E83" s="148">
        <v>10.92</v>
      </c>
      <c r="F83" s="148"/>
      <c r="G83" s="149"/>
      <c r="H83" s="138">
        <f>((E83*0.96)*1.2)*D83</f>
        <v>12.579839999999999</v>
      </c>
      <c r="I83" s="111"/>
      <c r="J83" s="47"/>
    </row>
    <row r="84" spans="2:10" ht="19.5" customHeight="1">
      <c r="B84" s="151" t="s">
        <v>136</v>
      </c>
      <c r="C84" s="147" t="s">
        <v>180</v>
      </c>
      <c r="D84" s="147">
        <v>2</v>
      </c>
      <c r="E84" s="148">
        <v>0.41</v>
      </c>
      <c r="F84" s="148"/>
      <c r="G84" s="149"/>
      <c r="H84" s="138">
        <f t="shared" si="3"/>
        <v>0.9446399999999998</v>
      </c>
      <c r="I84" s="111"/>
      <c r="J84" s="47"/>
    </row>
    <row r="85" spans="2:10" ht="19.5" customHeight="1">
      <c r="B85" s="151" t="s">
        <v>181</v>
      </c>
      <c r="C85" s="147" t="s">
        <v>182</v>
      </c>
      <c r="D85" s="147">
        <v>1</v>
      </c>
      <c r="E85" s="148">
        <v>24.57</v>
      </c>
      <c r="F85" s="148"/>
      <c r="G85" s="149"/>
      <c r="H85" s="138">
        <f t="shared" si="2"/>
        <v>28.30464</v>
      </c>
      <c r="I85" s="111"/>
      <c r="J85" s="47"/>
    </row>
    <row r="86" spans="2:10" ht="19.5" customHeight="1">
      <c r="B86" s="151" t="s">
        <v>144</v>
      </c>
      <c r="C86" s="147" t="s">
        <v>183</v>
      </c>
      <c r="D86" s="147">
        <v>1</v>
      </c>
      <c r="E86" s="148">
        <v>1.21</v>
      </c>
      <c r="F86" s="148"/>
      <c r="G86" s="149"/>
      <c r="H86" s="138">
        <f t="shared" si="2"/>
        <v>1.3939199999999998</v>
      </c>
      <c r="I86" s="111"/>
      <c r="J86" s="47"/>
    </row>
    <row r="87" spans="2:10" ht="19.5" customHeight="1">
      <c r="B87" s="151" t="s">
        <v>151</v>
      </c>
      <c r="C87" s="147" t="s">
        <v>184</v>
      </c>
      <c r="D87" s="147">
        <v>1</v>
      </c>
      <c r="E87" s="148">
        <v>0.2</v>
      </c>
      <c r="F87" s="148"/>
      <c r="G87" s="149"/>
      <c r="H87" s="138">
        <f t="shared" si="2"/>
        <v>0.2304</v>
      </c>
      <c r="I87" s="111"/>
      <c r="J87" s="47"/>
    </row>
    <row r="88" spans="2:10" ht="19.5" customHeight="1">
      <c r="B88" s="151" t="s">
        <v>175</v>
      </c>
      <c r="C88" s="147" t="s">
        <v>185</v>
      </c>
      <c r="D88" s="147">
        <v>1</v>
      </c>
      <c r="E88" s="148">
        <v>3</v>
      </c>
      <c r="F88" s="148"/>
      <c r="G88" s="149"/>
      <c r="H88" s="138">
        <f t="shared" si="2"/>
        <v>3.456</v>
      </c>
      <c r="I88" s="111"/>
      <c r="J88" s="47"/>
    </row>
    <row r="89" spans="2:10" ht="19.5" customHeight="1">
      <c r="B89" s="151" t="s">
        <v>175</v>
      </c>
      <c r="C89" s="147" t="s">
        <v>186</v>
      </c>
      <c r="D89" s="147">
        <v>1</v>
      </c>
      <c r="E89" s="148">
        <v>1.92</v>
      </c>
      <c r="F89" s="148"/>
      <c r="G89" s="149"/>
      <c r="H89" s="138">
        <f t="shared" si="2"/>
        <v>2.21184</v>
      </c>
      <c r="I89" s="111"/>
      <c r="J89" s="47"/>
    </row>
    <row r="90" spans="2:10" ht="19.5" customHeight="1">
      <c r="B90" s="151" t="s">
        <v>136</v>
      </c>
      <c r="C90" s="147" t="s">
        <v>187</v>
      </c>
      <c r="D90" s="147">
        <v>1</v>
      </c>
      <c r="E90" s="148">
        <v>2.19</v>
      </c>
      <c r="F90" s="148"/>
      <c r="G90" s="149"/>
      <c r="H90" s="138">
        <f t="shared" si="2"/>
        <v>2.52288</v>
      </c>
      <c r="I90" s="111"/>
      <c r="J90" s="47"/>
    </row>
    <row r="91" spans="2:10" ht="19.5" customHeight="1">
      <c r="B91" s="151" t="s">
        <v>188</v>
      </c>
      <c r="C91" s="147" t="s">
        <v>189</v>
      </c>
      <c r="D91" s="147">
        <v>1</v>
      </c>
      <c r="E91" s="148">
        <v>2.63</v>
      </c>
      <c r="F91" s="148"/>
      <c r="G91" s="149"/>
      <c r="H91" s="138">
        <f t="shared" si="2"/>
        <v>3.02976</v>
      </c>
      <c r="I91" s="111"/>
      <c r="J91" s="47"/>
    </row>
    <row r="92" spans="1:25" s="144" customFormat="1" ht="19.5" customHeight="1">
      <c r="A92" s="143"/>
      <c r="B92" s="150"/>
      <c r="C92" s="166" t="s">
        <v>97</v>
      </c>
      <c r="D92" s="166"/>
      <c r="E92" s="167"/>
      <c r="F92" s="167"/>
      <c r="G92" s="168"/>
      <c r="H92" s="137">
        <f>SUM(H55:H91)</f>
        <v>5112.725760000003</v>
      </c>
      <c r="I92" s="111"/>
      <c r="J92" s="47">
        <v>5065.46</v>
      </c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</row>
    <row r="93" spans="2:10" ht="19.5" customHeight="1">
      <c r="B93" s="58" t="s">
        <v>11</v>
      </c>
      <c r="C93" s="46" t="s">
        <v>13</v>
      </c>
      <c r="D93" s="46">
        <v>1</v>
      </c>
      <c r="E93" s="76">
        <v>406.58</v>
      </c>
      <c r="F93" s="76">
        <v>345.6</v>
      </c>
      <c r="G93" s="108">
        <v>771.09</v>
      </c>
      <c r="H93" s="129">
        <f t="shared" si="2"/>
        <v>468.38015999999993</v>
      </c>
      <c r="I93" s="112">
        <f aca="true" t="shared" si="4" ref="I93:I99">(G93*0.97)*1.2</f>
        <v>897.54876</v>
      </c>
      <c r="J93" s="47">
        <v>832.79</v>
      </c>
    </row>
    <row r="94" spans="2:10" ht="19.5" customHeight="1">
      <c r="B94" s="58" t="s">
        <v>12</v>
      </c>
      <c r="C94" s="46" t="s">
        <v>14</v>
      </c>
      <c r="D94" s="46">
        <v>1</v>
      </c>
      <c r="E94" s="76">
        <v>406.58</v>
      </c>
      <c r="F94" s="76">
        <v>345.6</v>
      </c>
      <c r="G94" s="108">
        <v>771.09</v>
      </c>
      <c r="H94" s="129">
        <f t="shared" si="2"/>
        <v>468.38015999999993</v>
      </c>
      <c r="I94" s="112">
        <f t="shared" si="4"/>
        <v>897.54876</v>
      </c>
      <c r="J94" s="47">
        <v>832.79</v>
      </c>
    </row>
    <row r="95" spans="2:10" ht="19.5" customHeight="1">
      <c r="B95" s="58" t="s">
        <v>15</v>
      </c>
      <c r="C95" s="46" t="s">
        <v>16</v>
      </c>
      <c r="D95" s="46">
        <v>1</v>
      </c>
      <c r="E95" s="76">
        <v>1500</v>
      </c>
      <c r="F95" s="76">
        <v>1375</v>
      </c>
      <c r="G95" s="108">
        <v>1666.67</v>
      </c>
      <c r="H95" s="129">
        <f t="shared" si="2"/>
        <v>1728</v>
      </c>
      <c r="I95" s="112">
        <f t="shared" si="4"/>
        <v>1940.00388</v>
      </c>
      <c r="J95" s="47">
        <v>1610</v>
      </c>
    </row>
    <row r="96" spans="2:10" ht="19.5" customHeight="1">
      <c r="B96" s="58" t="s">
        <v>17</v>
      </c>
      <c r="C96" s="46" t="s">
        <v>18</v>
      </c>
      <c r="D96" s="46">
        <v>1</v>
      </c>
      <c r="E96" s="76">
        <v>642.39</v>
      </c>
      <c r="F96" s="76">
        <v>449.68</v>
      </c>
      <c r="G96" s="108">
        <v>590</v>
      </c>
      <c r="H96" s="129">
        <f t="shared" si="2"/>
        <v>740.03328</v>
      </c>
      <c r="I96" s="112">
        <f t="shared" si="4"/>
        <v>686.7599999999999</v>
      </c>
      <c r="J96" s="47">
        <v>495.6</v>
      </c>
    </row>
    <row r="97" spans="2:10" ht="19.5" customHeight="1">
      <c r="B97" s="58" t="s">
        <v>19</v>
      </c>
      <c r="C97" s="46" t="s">
        <v>20</v>
      </c>
      <c r="D97" s="46">
        <v>1</v>
      </c>
      <c r="E97" s="76">
        <v>642.39</v>
      </c>
      <c r="F97" s="76">
        <v>449.68</v>
      </c>
      <c r="G97" s="108">
        <v>641.67</v>
      </c>
      <c r="H97" s="129">
        <f t="shared" si="2"/>
        <v>740.03328</v>
      </c>
      <c r="I97" s="112">
        <f t="shared" si="4"/>
        <v>746.90388</v>
      </c>
      <c r="J97" s="47">
        <v>616.01</v>
      </c>
    </row>
    <row r="98" spans="2:10" ht="19.5" customHeight="1">
      <c r="B98" s="58" t="s">
        <v>43</v>
      </c>
      <c r="C98" s="46" t="s">
        <v>44</v>
      </c>
      <c r="D98" s="46">
        <v>1</v>
      </c>
      <c r="E98" s="76">
        <v>598.17</v>
      </c>
      <c r="F98" s="76">
        <v>508.45</v>
      </c>
      <c r="G98" s="108">
        <v>587.42</v>
      </c>
      <c r="H98" s="129">
        <f t="shared" si="2"/>
        <v>689.0918399999998</v>
      </c>
      <c r="I98" s="112">
        <f t="shared" si="4"/>
        <v>683.7568799999999</v>
      </c>
      <c r="J98" s="47">
        <v>634.42</v>
      </c>
    </row>
    <row r="99" spans="2:10" ht="19.5" customHeight="1" thickBot="1">
      <c r="B99" s="98" t="s">
        <v>45</v>
      </c>
      <c r="C99" s="74" t="s">
        <v>46</v>
      </c>
      <c r="D99" s="46">
        <v>1</v>
      </c>
      <c r="E99" s="78">
        <v>598.17</v>
      </c>
      <c r="F99" s="78">
        <v>508.45</v>
      </c>
      <c r="G99" s="117">
        <v>495.47</v>
      </c>
      <c r="H99" s="130">
        <f t="shared" si="2"/>
        <v>689.0918399999998</v>
      </c>
      <c r="I99" s="118">
        <f t="shared" si="4"/>
        <v>576.72708</v>
      </c>
      <c r="J99" s="63">
        <v>496.24</v>
      </c>
    </row>
    <row r="100" spans="1:25" s="80" customFormat="1" ht="19.5" customHeight="1">
      <c r="A100" s="53"/>
      <c r="B100" s="101"/>
      <c r="C100" s="85"/>
      <c r="D100" s="85"/>
      <c r="E100" s="86"/>
      <c r="F100" s="86"/>
      <c r="G100" s="87"/>
      <c r="H100" s="42"/>
      <c r="I100" s="88"/>
      <c r="J100" s="69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2:10" ht="19.5" customHeight="1">
      <c r="B101" s="171" t="s">
        <v>77</v>
      </c>
      <c r="C101" s="90"/>
      <c r="D101" s="81"/>
      <c r="E101" s="61"/>
      <c r="F101" s="61"/>
      <c r="G101" s="40"/>
      <c r="H101" s="42"/>
      <c r="I101" s="82"/>
      <c r="J101" s="79"/>
    </row>
    <row r="102" spans="2:10" ht="19.5" customHeight="1">
      <c r="B102" s="58" t="s">
        <v>21</v>
      </c>
      <c r="C102" s="77" t="s">
        <v>22</v>
      </c>
      <c r="D102" s="46">
        <v>1</v>
      </c>
      <c r="E102" s="89">
        <v>916.67</v>
      </c>
      <c r="F102" s="89">
        <v>779.17</v>
      </c>
      <c r="G102" s="107">
        <v>575</v>
      </c>
      <c r="H102" s="129">
        <f aca="true" t="shared" si="5" ref="H102:H117">((E102*0.96)*1.2)*D102</f>
        <v>1056.0038399999999</v>
      </c>
      <c r="I102" s="111">
        <f aca="true" t="shared" si="6" ref="I102:I110">(G102*0.97)*1.2</f>
        <v>669.3</v>
      </c>
      <c r="J102" s="47">
        <v>621</v>
      </c>
    </row>
    <row r="103" spans="2:10" ht="19.5" customHeight="1">
      <c r="B103" s="58" t="s">
        <v>29</v>
      </c>
      <c r="C103" s="46" t="s">
        <v>30</v>
      </c>
      <c r="D103" s="46">
        <v>1</v>
      </c>
      <c r="E103" s="76">
        <v>532.63</v>
      </c>
      <c r="F103" s="76">
        <v>452.74</v>
      </c>
      <c r="G103" s="108">
        <v>486.83</v>
      </c>
      <c r="H103" s="129">
        <f t="shared" si="5"/>
        <v>613.58976</v>
      </c>
      <c r="I103" s="112">
        <f t="shared" si="6"/>
        <v>566.67012</v>
      </c>
      <c r="J103" s="47">
        <v>525.78</v>
      </c>
    </row>
    <row r="104" spans="2:10" ht="19.5" customHeight="1">
      <c r="B104" s="58" t="s">
        <v>35</v>
      </c>
      <c r="C104" s="46" t="s">
        <v>31</v>
      </c>
      <c r="D104" s="46">
        <v>1</v>
      </c>
      <c r="E104" s="76">
        <v>4451.99</v>
      </c>
      <c r="F104" s="76">
        <v>3784.2</v>
      </c>
      <c r="G104" s="108">
        <v>4232.58</v>
      </c>
      <c r="H104" s="129">
        <f t="shared" si="5"/>
        <v>5128.69248</v>
      </c>
      <c r="I104" s="112">
        <f t="shared" si="6"/>
        <v>4926.72312</v>
      </c>
      <c r="J104" s="47">
        <v>4571.2</v>
      </c>
    </row>
    <row r="105" spans="2:10" ht="19.5" customHeight="1">
      <c r="B105" s="58" t="s">
        <v>36</v>
      </c>
      <c r="C105" s="46" t="s">
        <v>32</v>
      </c>
      <c r="D105" s="46">
        <v>1</v>
      </c>
      <c r="E105" s="76">
        <v>4451.99</v>
      </c>
      <c r="F105" s="76">
        <v>3784.2</v>
      </c>
      <c r="G105" s="108">
        <v>4232.58</v>
      </c>
      <c r="H105" s="129">
        <f t="shared" si="5"/>
        <v>5128.69248</v>
      </c>
      <c r="I105" s="112">
        <f t="shared" si="6"/>
        <v>4926.72312</v>
      </c>
      <c r="J105" s="47">
        <v>4571.2</v>
      </c>
    </row>
    <row r="106" spans="2:10" ht="19.5" customHeight="1">
      <c r="B106" s="58" t="s">
        <v>37</v>
      </c>
      <c r="C106" s="46" t="s">
        <v>33</v>
      </c>
      <c r="D106" s="46">
        <v>1</v>
      </c>
      <c r="E106" s="76">
        <v>979.17</v>
      </c>
      <c r="F106" s="76">
        <v>832.3</v>
      </c>
      <c r="G106" s="108">
        <v>958.34</v>
      </c>
      <c r="H106" s="129">
        <f t="shared" si="5"/>
        <v>1128.0038399999999</v>
      </c>
      <c r="I106" s="112">
        <f t="shared" si="6"/>
        <v>1115.50776</v>
      </c>
      <c r="J106" s="47">
        <v>1035.01</v>
      </c>
    </row>
    <row r="107" spans="2:11" ht="19.5" customHeight="1">
      <c r="B107" s="97" t="s">
        <v>235</v>
      </c>
      <c r="C107" s="46" t="s">
        <v>34</v>
      </c>
      <c r="D107" s="46">
        <v>1</v>
      </c>
      <c r="E107" s="76">
        <v>958.34</v>
      </c>
      <c r="F107" s="76">
        <v>814.59</v>
      </c>
      <c r="G107" s="108">
        <v>958.34</v>
      </c>
      <c r="H107" s="129">
        <f t="shared" si="5"/>
        <v>1104.00768</v>
      </c>
      <c r="I107" s="112">
        <f t="shared" si="6"/>
        <v>1115.50776</v>
      </c>
      <c r="J107" s="47">
        <v>1035.01</v>
      </c>
      <c r="K107" s="143"/>
    </row>
    <row r="108" spans="1:25" s="66" customFormat="1" ht="19.5" customHeight="1">
      <c r="A108" s="64"/>
      <c r="B108" s="97" t="s">
        <v>206</v>
      </c>
      <c r="C108" s="62" t="s">
        <v>39</v>
      </c>
      <c r="D108" s="62">
        <v>1</v>
      </c>
      <c r="E108" s="192">
        <v>2416.67</v>
      </c>
      <c r="F108" s="192">
        <v>2175.01</v>
      </c>
      <c r="G108" s="193">
        <v>2208.34</v>
      </c>
      <c r="H108" s="129">
        <f t="shared" si="5"/>
        <v>2784.00384</v>
      </c>
      <c r="I108" s="113">
        <f t="shared" si="6"/>
        <v>2570.50776</v>
      </c>
      <c r="J108" s="68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 s="66" customFormat="1" ht="19.5" customHeight="1">
      <c r="A109" s="64"/>
      <c r="B109" s="97" t="s">
        <v>207</v>
      </c>
      <c r="C109" s="62" t="s">
        <v>40</v>
      </c>
      <c r="D109" s="62">
        <v>1</v>
      </c>
      <c r="E109" s="192">
        <v>2416.67</v>
      </c>
      <c r="F109" s="192">
        <v>2175.01</v>
      </c>
      <c r="G109" s="193">
        <v>2208.34</v>
      </c>
      <c r="H109" s="129">
        <f t="shared" si="5"/>
        <v>2784.00384</v>
      </c>
      <c r="I109" s="113">
        <f t="shared" si="6"/>
        <v>2570.50776</v>
      </c>
      <c r="J109" s="68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2:10" ht="19.5" customHeight="1">
      <c r="B110" s="97" t="s">
        <v>208</v>
      </c>
      <c r="C110" s="62" t="s">
        <v>42</v>
      </c>
      <c r="D110" s="62">
        <v>1</v>
      </c>
      <c r="E110" s="192">
        <v>895.84</v>
      </c>
      <c r="F110" s="192">
        <v>806.26</v>
      </c>
      <c r="G110" s="193">
        <v>458.34</v>
      </c>
      <c r="H110" s="129">
        <f t="shared" si="5"/>
        <v>1032.00768</v>
      </c>
      <c r="I110" s="112">
        <f t="shared" si="6"/>
        <v>533.50776</v>
      </c>
      <c r="J110" s="47">
        <v>495.01</v>
      </c>
    </row>
    <row r="111" spans="2:10" ht="19.5" customHeight="1">
      <c r="B111" s="221" t="s">
        <v>227</v>
      </c>
      <c r="C111" s="217"/>
      <c r="D111" s="218"/>
      <c r="E111" s="219"/>
      <c r="F111" s="219"/>
      <c r="G111" s="220"/>
      <c r="H111" s="209"/>
      <c r="I111" s="118"/>
      <c r="J111" s="47"/>
    </row>
    <row r="112" spans="2:10" ht="19.5" customHeight="1">
      <c r="B112" s="201" t="s">
        <v>228</v>
      </c>
      <c r="C112" s="72" t="s">
        <v>123</v>
      </c>
      <c r="D112" s="70">
        <v>1</v>
      </c>
      <c r="E112" s="83">
        <v>169.91</v>
      </c>
      <c r="F112" s="83">
        <v>144.43</v>
      </c>
      <c r="G112" s="109"/>
      <c r="H112" s="197">
        <f t="shared" si="5"/>
        <v>195.73631999999998</v>
      </c>
      <c r="I112" s="114"/>
      <c r="J112" s="47">
        <v>3450.92</v>
      </c>
    </row>
    <row r="113" spans="2:10" ht="19.5" customHeight="1">
      <c r="B113" s="151" t="s">
        <v>231</v>
      </c>
      <c r="C113" s="73" t="s">
        <v>118</v>
      </c>
      <c r="D113" s="71">
        <v>1</v>
      </c>
      <c r="E113" s="84">
        <v>60.84</v>
      </c>
      <c r="F113" s="84">
        <v>51.72</v>
      </c>
      <c r="G113" s="110"/>
      <c r="H113" s="138">
        <f t="shared" si="5"/>
        <v>70.08767999999999</v>
      </c>
      <c r="I113" s="115"/>
      <c r="J113" s="69"/>
    </row>
    <row r="114" spans="2:10" ht="19.5" customHeight="1">
      <c r="B114" s="151" t="s">
        <v>229</v>
      </c>
      <c r="C114" s="73" t="s">
        <v>119</v>
      </c>
      <c r="D114" s="71">
        <v>1</v>
      </c>
      <c r="E114" s="84">
        <v>1359.62</v>
      </c>
      <c r="F114" s="84">
        <v>1155.68</v>
      </c>
      <c r="G114" s="110"/>
      <c r="H114" s="138">
        <f t="shared" si="5"/>
        <v>1566.2822399999998</v>
      </c>
      <c r="I114" s="115"/>
      <c r="J114" s="69"/>
    </row>
    <row r="115" spans="2:10" ht="19.5" customHeight="1">
      <c r="B115" s="151" t="s">
        <v>230</v>
      </c>
      <c r="C115" s="73" t="s">
        <v>120</v>
      </c>
      <c r="D115" s="71">
        <v>1</v>
      </c>
      <c r="E115" s="84">
        <v>1264.76</v>
      </c>
      <c r="F115" s="84">
        <v>1075.05</v>
      </c>
      <c r="G115" s="110"/>
      <c r="H115" s="138">
        <f t="shared" si="5"/>
        <v>1457.00352</v>
      </c>
      <c r="I115" s="115"/>
      <c r="J115" s="69"/>
    </row>
    <row r="116" spans="2:10" ht="19.5" customHeight="1">
      <c r="B116" s="151" t="s">
        <v>232</v>
      </c>
      <c r="C116" s="73" t="s">
        <v>121</v>
      </c>
      <c r="D116" s="71">
        <v>1</v>
      </c>
      <c r="E116" s="84">
        <v>248.24</v>
      </c>
      <c r="F116" s="84">
        <v>211.01</v>
      </c>
      <c r="G116" s="110"/>
      <c r="H116" s="138">
        <f t="shared" si="5"/>
        <v>285.97247999999996</v>
      </c>
      <c r="I116" s="115"/>
      <c r="J116" s="69"/>
    </row>
    <row r="117" spans="2:10" ht="19.5" customHeight="1">
      <c r="B117" s="151" t="s">
        <v>233</v>
      </c>
      <c r="C117" s="141" t="s">
        <v>122</v>
      </c>
      <c r="D117" s="71">
        <v>1</v>
      </c>
      <c r="E117" s="142">
        <v>248.24</v>
      </c>
      <c r="F117" s="84">
        <v>211.01</v>
      </c>
      <c r="G117" s="110"/>
      <c r="H117" s="138">
        <f t="shared" si="5"/>
        <v>285.97247999999996</v>
      </c>
      <c r="I117" s="115"/>
      <c r="J117" s="69"/>
    </row>
    <row r="118" spans="2:10" ht="19.5" customHeight="1" thickBot="1">
      <c r="B118" s="158"/>
      <c r="C118" s="169" t="s">
        <v>97</v>
      </c>
      <c r="D118" s="163"/>
      <c r="E118" s="170"/>
      <c r="F118" s="161"/>
      <c r="G118" s="162">
        <v>3243</v>
      </c>
      <c r="H118" s="131">
        <f>SUM(H112:H117)</f>
        <v>3861.054719999999</v>
      </c>
      <c r="I118" s="116">
        <f>(G118*0.97)*1.2</f>
        <v>3774.852</v>
      </c>
      <c r="J118" s="69"/>
    </row>
    <row r="119" spans="2:10" ht="19.5" customHeight="1">
      <c r="B119" s="105"/>
      <c r="C119" s="52"/>
      <c r="D119" s="52"/>
      <c r="E119" s="106"/>
      <c r="F119" s="106"/>
      <c r="G119" s="38"/>
      <c r="H119" s="42"/>
      <c r="I119" s="42"/>
      <c r="J119" s="69"/>
    </row>
    <row r="120" spans="2:11" ht="19.5" customHeight="1">
      <c r="B120" s="233" t="s">
        <v>234</v>
      </c>
      <c r="C120" s="233"/>
      <c r="D120" s="233"/>
      <c r="E120" s="233"/>
      <c r="F120" s="233"/>
      <c r="G120" s="233"/>
      <c r="H120" s="233"/>
      <c r="I120" s="53"/>
      <c r="J120" s="69"/>
      <c r="K120" s="53"/>
    </row>
    <row r="121" spans="2:11" ht="19.5" customHeight="1">
      <c r="B121" s="233"/>
      <c r="C121" s="233"/>
      <c r="D121" s="233"/>
      <c r="E121" s="233"/>
      <c r="F121" s="233"/>
      <c r="G121" s="233"/>
      <c r="H121" s="233"/>
      <c r="I121" s="53"/>
      <c r="J121" s="91"/>
      <c r="K121" s="53"/>
    </row>
    <row r="122" spans="2:11" ht="12.75">
      <c r="B122" s="233"/>
      <c r="C122" s="233"/>
      <c r="D122" s="233"/>
      <c r="E122" s="233"/>
      <c r="F122" s="233"/>
      <c r="G122" s="233"/>
      <c r="H122" s="233"/>
      <c r="I122" s="44"/>
      <c r="J122" s="69"/>
      <c r="K122" s="53"/>
    </row>
    <row r="123" spans="2:11" ht="14.25">
      <c r="B123" s="102"/>
      <c r="C123" s="44"/>
      <c r="D123" s="44"/>
      <c r="E123" s="60"/>
      <c r="F123" s="60"/>
      <c r="G123" s="44"/>
      <c r="H123" s="44"/>
      <c r="I123" s="44"/>
      <c r="J123" s="69"/>
      <c r="K123" s="53"/>
    </row>
    <row r="124" spans="2:10" ht="14.25">
      <c r="B124" s="103"/>
      <c r="C124" s="41"/>
      <c r="D124" s="41"/>
      <c r="I124" s="41"/>
      <c r="J124" s="54"/>
    </row>
    <row r="125" spans="2:10" ht="14.25">
      <c r="B125" s="103"/>
      <c r="C125" s="41"/>
      <c r="D125" s="41"/>
      <c r="I125" s="41"/>
      <c r="J125" s="54"/>
    </row>
    <row r="126" spans="3:10" ht="12.75">
      <c r="C126" s="41"/>
      <c r="D126" s="41"/>
      <c r="I126" s="41"/>
      <c r="J126" s="54"/>
    </row>
    <row r="127" spans="3:10" ht="12.75">
      <c r="C127" s="41"/>
      <c r="D127" s="41"/>
      <c r="I127" s="41"/>
      <c r="J127" s="54"/>
    </row>
    <row r="128" spans="3:10" ht="12.75">
      <c r="C128" s="41"/>
      <c r="D128" s="41"/>
      <c r="I128" s="41"/>
      <c r="J128" s="54"/>
    </row>
    <row r="129" spans="3:10" ht="12.75">
      <c r="C129" s="41"/>
      <c r="D129" s="41"/>
      <c r="I129" s="41"/>
      <c r="J129" s="54"/>
    </row>
    <row r="130" spans="3:10" ht="12.75">
      <c r="C130" s="41"/>
      <c r="D130" s="41"/>
      <c r="I130" s="41"/>
      <c r="J130" s="54"/>
    </row>
    <row r="131" spans="3:10" ht="12.75">
      <c r="C131" s="41"/>
      <c r="D131" s="41"/>
      <c r="I131" s="41"/>
      <c r="J131" s="54"/>
    </row>
    <row r="132" spans="3:10" ht="12.75">
      <c r="C132" s="41"/>
      <c r="D132" s="41"/>
      <c r="I132" s="41"/>
      <c r="J132" s="54"/>
    </row>
    <row r="133" spans="3:10" ht="12.75">
      <c r="C133" s="41"/>
      <c r="D133" s="41"/>
      <c r="I133" s="41"/>
      <c r="J133" s="54"/>
    </row>
    <row r="134" spans="3:10" ht="12.75">
      <c r="C134" s="41"/>
      <c r="D134" s="41"/>
      <c r="I134" s="41"/>
      <c r="J134" s="54"/>
    </row>
    <row r="135" spans="3:10" ht="12.75">
      <c r="C135" s="41"/>
      <c r="D135" s="41"/>
      <c r="I135" s="41"/>
      <c r="J135" s="54"/>
    </row>
    <row r="136" spans="3:10" ht="12.75">
      <c r="C136" s="41"/>
      <c r="D136" s="41"/>
      <c r="I136" s="41"/>
      <c r="J136" s="54"/>
    </row>
    <row r="137" spans="3:10" ht="12.75">
      <c r="C137" s="41"/>
      <c r="D137" s="41"/>
      <c r="I137" s="41"/>
      <c r="J137" s="54"/>
    </row>
    <row r="138" spans="3:10" ht="12.75">
      <c r="C138" s="41"/>
      <c r="D138" s="41"/>
      <c r="I138" s="41"/>
      <c r="J138" s="54"/>
    </row>
    <row r="139" spans="3:10" ht="12.75">
      <c r="C139" s="41"/>
      <c r="D139" s="41"/>
      <c r="I139" s="41"/>
      <c r="J139" s="54"/>
    </row>
    <row r="140" spans="3:10" ht="12.75">
      <c r="C140" s="41"/>
      <c r="D140" s="41"/>
      <c r="I140" s="41"/>
      <c r="J140" s="54"/>
    </row>
    <row r="141" spans="3:10" ht="12.75">
      <c r="C141" s="41"/>
      <c r="D141" s="41"/>
      <c r="I141" s="41"/>
      <c r="J141" s="54"/>
    </row>
    <row r="142" spans="3:10" ht="12.75">
      <c r="C142" s="41"/>
      <c r="D142" s="41"/>
      <c r="I142" s="41"/>
      <c r="J142" s="54"/>
    </row>
    <row r="143" spans="3:10" ht="12.75">
      <c r="C143" s="41"/>
      <c r="D143" s="41"/>
      <c r="I143" s="41"/>
      <c r="J143" s="54"/>
    </row>
    <row r="144" spans="3:10" ht="12.75">
      <c r="C144" s="41"/>
      <c r="D144" s="41"/>
      <c r="I144" s="41"/>
      <c r="J144" s="54"/>
    </row>
    <row r="145" spans="3:10" ht="12.75">
      <c r="C145" s="41"/>
      <c r="D145" s="41"/>
      <c r="I145" s="41"/>
      <c r="J145" s="54"/>
    </row>
    <row r="146" spans="3:10" ht="12.75">
      <c r="C146" s="41"/>
      <c r="D146" s="41"/>
      <c r="I146" s="41"/>
      <c r="J146" s="54"/>
    </row>
    <row r="147" spans="3:10" ht="12.75">
      <c r="C147" s="41"/>
      <c r="D147" s="41"/>
      <c r="I147" s="41"/>
      <c r="J147" s="54"/>
    </row>
    <row r="148" spans="3:10" ht="12.75">
      <c r="C148" s="41"/>
      <c r="D148" s="41"/>
      <c r="I148" s="41"/>
      <c r="J148" s="54"/>
    </row>
    <row r="149" spans="3:10" ht="12.75">
      <c r="C149" s="41"/>
      <c r="D149" s="41"/>
      <c r="I149" s="41"/>
      <c r="J149" s="54"/>
    </row>
    <row r="150" spans="3:10" ht="12.75">
      <c r="C150" s="41"/>
      <c r="D150" s="41"/>
      <c r="I150" s="41"/>
      <c r="J150" s="54"/>
    </row>
    <row r="151" spans="3:10" ht="12.75">
      <c r="C151" s="41"/>
      <c r="D151" s="41"/>
      <c r="I151" s="41"/>
      <c r="J151" s="54"/>
    </row>
    <row r="152" spans="3:10" ht="12.75">
      <c r="C152" s="41"/>
      <c r="D152" s="41"/>
      <c r="I152" s="41"/>
      <c r="J152" s="54"/>
    </row>
    <row r="153" spans="3:10" ht="12.75">
      <c r="C153" s="41"/>
      <c r="D153" s="41"/>
      <c r="I153" s="41"/>
      <c r="J153" s="54"/>
    </row>
    <row r="154" spans="3:10" ht="12.75">
      <c r="C154" s="41"/>
      <c r="D154" s="41"/>
      <c r="I154" s="41"/>
      <c r="J154" s="54"/>
    </row>
    <row r="155" spans="3:10" ht="12.75">
      <c r="C155" s="41"/>
      <c r="D155" s="41"/>
      <c r="I155" s="41"/>
      <c r="J155" s="54"/>
    </row>
    <row r="156" spans="3:10" ht="12.75">
      <c r="C156" s="41"/>
      <c r="D156" s="41"/>
      <c r="I156" s="41"/>
      <c r="J156" s="54"/>
    </row>
    <row r="157" spans="3:10" ht="12.75">
      <c r="C157" s="41"/>
      <c r="D157" s="41"/>
      <c r="I157" s="41"/>
      <c r="J157" s="54"/>
    </row>
    <row r="158" spans="3:10" ht="12.75">
      <c r="C158" s="41"/>
      <c r="D158" s="41"/>
      <c r="I158" s="41"/>
      <c r="J158" s="54"/>
    </row>
    <row r="159" spans="3:10" ht="12.75">
      <c r="C159" s="41"/>
      <c r="D159" s="41"/>
      <c r="I159" s="41"/>
      <c r="J159" s="54"/>
    </row>
    <row r="160" spans="3:10" ht="12.75">
      <c r="C160" s="41"/>
      <c r="D160" s="41"/>
      <c r="I160" s="41"/>
      <c r="J160" s="54"/>
    </row>
    <row r="161" spans="3:10" ht="12.75">
      <c r="C161" s="41"/>
      <c r="D161" s="41"/>
      <c r="I161" s="41"/>
      <c r="J161" s="54"/>
    </row>
    <row r="162" spans="3:10" ht="12.75">
      <c r="C162" s="41"/>
      <c r="D162" s="41"/>
      <c r="I162" s="41"/>
      <c r="J162" s="54"/>
    </row>
    <row r="163" spans="3:10" ht="12.75">
      <c r="C163" s="41"/>
      <c r="D163" s="41"/>
      <c r="I163" s="41"/>
      <c r="J163" s="54"/>
    </row>
    <row r="164" spans="3:10" ht="12.75">
      <c r="C164" s="41"/>
      <c r="D164" s="41"/>
      <c r="I164" s="41"/>
      <c r="J164" s="54"/>
    </row>
    <row r="165" spans="3:10" ht="12.75">
      <c r="C165" s="41"/>
      <c r="D165" s="41"/>
      <c r="I165" s="41"/>
      <c r="J165" s="54"/>
    </row>
    <row r="166" spans="3:10" ht="12.75">
      <c r="C166" s="41"/>
      <c r="D166" s="41"/>
      <c r="I166" s="41"/>
      <c r="J166" s="54"/>
    </row>
    <row r="167" spans="3:10" ht="12.75">
      <c r="C167" s="41"/>
      <c r="D167" s="41"/>
      <c r="I167" s="41"/>
      <c r="J167" s="54"/>
    </row>
    <row r="168" spans="3:10" ht="12.75">
      <c r="C168" s="41"/>
      <c r="D168" s="41"/>
      <c r="I168" s="41"/>
      <c r="J168" s="54"/>
    </row>
    <row r="169" spans="3:10" ht="12.75">
      <c r="C169" s="41"/>
      <c r="D169" s="41"/>
      <c r="I169" s="41"/>
      <c r="J169" s="54"/>
    </row>
    <row r="170" spans="3:10" ht="12.75">
      <c r="C170" s="41"/>
      <c r="D170" s="41"/>
      <c r="I170" s="41"/>
      <c r="J170" s="54"/>
    </row>
    <row r="171" spans="3:10" ht="12.75">
      <c r="C171" s="41"/>
      <c r="D171" s="41"/>
      <c r="I171" s="41"/>
      <c r="J171" s="54"/>
    </row>
    <row r="172" spans="3:10" ht="12.75">
      <c r="C172" s="41"/>
      <c r="D172" s="41"/>
      <c r="I172" s="41"/>
      <c r="J172" s="54"/>
    </row>
    <row r="173" spans="3:10" ht="12.75">
      <c r="C173" s="41"/>
      <c r="D173" s="41"/>
      <c r="I173" s="41"/>
      <c r="J173" s="54"/>
    </row>
    <row r="174" spans="3:10" ht="12.75">
      <c r="C174" s="41"/>
      <c r="D174" s="41"/>
      <c r="I174" s="41"/>
      <c r="J174" s="54"/>
    </row>
    <row r="175" spans="3:10" ht="12.75">
      <c r="C175" s="41"/>
      <c r="D175" s="41"/>
      <c r="I175" s="41"/>
      <c r="J175" s="54"/>
    </row>
    <row r="176" spans="3:10" ht="12.75">
      <c r="C176" s="41"/>
      <c r="D176" s="41"/>
      <c r="I176" s="41"/>
      <c r="J176" s="54"/>
    </row>
    <row r="177" spans="3:10" ht="12.75">
      <c r="C177" s="41"/>
      <c r="D177" s="41"/>
      <c r="I177" s="41"/>
      <c r="J177" s="54"/>
    </row>
    <row r="178" spans="3:10" ht="12.75">
      <c r="C178" s="41"/>
      <c r="D178" s="41"/>
      <c r="I178" s="41"/>
      <c r="J178" s="54"/>
    </row>
    <row r="179" spans="3:10" ht="12.75">
      <c r="C179" s="41"/>
      <c r="D179" s="41"/>
      <c r="I179" s="41"/>
      <c r="J179" s="54"/>
    </row>
    <row r="180" spans="3:10" ht="12.75">
      <c r="C180" s="41"/>
      <c r="D180" s="41"/>
      <c r="I180" s="41"/>
      <c r="J180" s="54"/>
    </row>
    <row r="181" spans="3:10" ht="12.75">
      <c r="C181" s="41"/>
      <c r="D181" s="41"/>
      <c r="I181" s="41"/>
      <c r="J181" s="54"/>
    </row>
    <row r="182" spans="3:10" ht="12.75">
      <c r="C182" s="41"/>
      <c r="D182" s="41"/>
      <c r="I182" s="41"/>
      <c r="J182" s="54"/>
    </row>
    <row r="183" spans="3:10" ht="12.75">
      <c r="C183" s="41"/>
      <c r="D183" s="41"/>
      <c r="I183" s="41"/>
      <c r="J183" s="54"/>
    </row>
    <row r="184" spans="3:10" ht="12.75">
      <c r="C184" s="41"/>
      <c r="D184" s="41"/>
      <c r="I184" s="41"/>
      <c r="J184" s="54"/>
    </row>
    <row r="185" spans="3:10" ht="12.75">
      <c r="C185" s="41"/>
      <c r="D185" s="41"/>
      <c r="I185" s="41"/>
      <c r="J185" s="54"/>
    </row>
    <row r="186" spans="3:10" ht="12.75">
      <c r="C186" s="41"/>
      <c r="D186" s="41"/>
      <c r="I186" s="41"/>
      <c r="J186" s="54"/>
    </row>
    <row r="187" spans="3:10" ht="12.75">
      <c r="C187" s="41"/>
      <c r="D187" s="41"/>
      <c r="I187" s="41"/>
      <c r="J187" s="54"/>
    </row>
    <row r="188" spans="3:10" ht="12.75">
      <c r="C188" s="41"/>
      <c r="D188" s="41"/>
      <c r="I188" s="41"/>
      <c r="J188" s="54"/>
    </row>
    <row r="189" spans="3:10" ht="12.75">
      <c r="C189" s="41"/>
      <c r="D189" s="41"/>
      <c r="I189" s="41"/>
      <c r="J189" s="54"/>
    </row>
    <row r="190" spans="3:10" ht="12.75">
      <c r="C190" s="41"/>
      <c r="D190" s="41"/>
      <c r="I190" s="41"/>
      <c r="J190" s="54"/>
    </row>
    <row r="191" spans="3:10" ht="12.75">
      <c r="C191" s="41"/>
      <c r="D191" s="41"/>
      <c r="I191" s="41"/>
      <c r="J191" s="54"/>
    </row>
    <row r="192" spans="3:10" ht="12.75">
      <c r="C192" s="41"/>
      <c r="D192" s="41"/>
      <c r="I192" s="41"/>
      <c r="J192" s="54"/>
    </row>
    <row r="193" spans="3:10" ht="12.75">
      <c r="C193" s="41"/>
      <c r="D193" s="41"/>
      <c r="I193" s="41"/>
      <c r="J193" s="54"/>
    </row>
    <row r="194" spans="3:10" ht="12.75">
      <c r="C194" s="41"/>
      <c r="D194" s="41"/>
      <c r="I194" s="41"/>
      <c r="J194" s="54"/>
    </row>
    <row r="195" spans="3:10" ht="12.75">
      <c r="C195" s="41"/>
      <c r="D195" s="41"/>
      <c r="I195" s="41"/>
      <c r="J195" s="54"/>
    </row>
    <row r="196" spans="3:10" ht="12.75">
      <c r="C196" s="41"/>
      <c r="D196" s="41"/>
      <c r="I196" s="41"/>
      <c r="J196" s="54"/>
    </row>
    <row r="197" spans="3:10" ht="12.75">
      <c r="C197" s="41"/>
      <c r="D197" s="41"/>
      <c r="I197" s="41"/>
      <c r="J197" s="54"/>
    </row>
    <row r="198" spans="3:10" ht="12.75">
      <c r="C198" s="41"/>
      <c r="D198" s="41"/>
      <c r="I198" s="41"/>
      <c r="J198" s="54"/>
    </row>
    <row r="199" spans="3:10" ht="12.75">
      <c r="C199" s="41"/>
      <c r="D199" s="41"/>
      <c r="I199" s="41"/>
      <c r="J199" s="54"/>
    </row>
    <row r="200" spans="3:10" ht="12.75">
      <c r="C200" s="41"/>
      <c r="D200" s="41"/>
      <c r="I200" s="41"/>
      <c r="J200" s="54"/>
    </row>
    <row r="201" spans="3:10" ht="12.75">
      <c r="C201" s="41"/>
      <c r="D201" s="41"/>
      <c r="I201" s="41"/>
      <c r="J201" s="54"/>
    </row>
    <row r="202" spans="3:10" ht="12.75">
      <c r="C202" s="41"/>
      <c r="D202" s="41"/>
      <c r="I202" s="41"/>
      <c r="J202" s="54"/>
    </row>
    <row r="203" spans="3:10" ht="12.75">
      <c r="C203" s="41"/>
      <c r="D203" s="41"/>
      <c r="I203" s="41"/>
      <c r="J203" s="54"/>
    </row>
    <row r="204" spans="3:10" ht="12.75">
      <c r="C204" s="41"/>
      <c r="D204" s="41"/>
      <c r="I204" s="41"/>
      <c r="J204" s="54"/>
    </row>
    <row r="205" spans="3:10" ht="12.75">
      <c r="C205" s="41"/>
      <c r="D205" s="41"/>
      <c r="I205" s="41"/>
      <c r="J205" s="54"/>
    </row>
    <row r="206" spans="3:10" ht="12.75">
      <c r="C206" s="41"/>
      <c r="D206" s="41"/>
      <c r="I206" s="41"/>
      <c r="J206" s="54"/>
    </row>
    <row r="207" spans="3:10" ht="12.75">
      <c r="C207" s="41"/>
      <c r="D207" s="41"/>
      <c r="I207" s="41"/>
      <c r="J207" s="54"/>
    </row>
    <row r="208" spans="3:10" ht="12.75">
      <c r="C208" s="41"/>
      <c r="D208" s="41"/>
      <c r="I208" s="41"/>
      <c r="J208" s="54"/>
    </row>
    <row r="209" spans="3:10" ht="12.75">
      <c r="C209" s="41"/>
      <c r="D209" s="41"/>
      <c r="I209" s="41"/>
      <c r="J209" s="54"/>
    </row>
    <row r="210" spans="3:10" ht="12.75">
      <c r="C210" s="41"/>
      <c r="D210" s="41"/>
      <c r="I210" s="41"/>
      <c r="J210" s="54"/>
    </row>
    <row r="211" spans="3:10" ht="12.75">
      <c r="C211" s="41"/>
      <c r="D211" s="41"/>
      <c r="I211" s="41"/>
      <c r="J211" s="54"/>
    </row>
    <row r="212" spans="3:10" ht="12.75">
      <c r="C212" s="41"/>
      <c r="D212" s="41"/>
      <c r="I212" s="41"/>
      <c r="J212" s="54"/>
    </row>
    <row r="213" spans="3:10" ht="12.75">
      <c r="C213" s="41"/>
      <c r="D213" s="41"/>
      <c r="I213" s="41"/>
      <c r="J213" s="54"/>
    </row>
    <row r="214" spans="3:10" ht="12.75">
      <c r="C214" s="41"/>
      <c r="D214" s="41"/>
      <c r="I214" s="41"/>
      <c r="J214" s="54"/>
    </row>
    <row r="215" spans="3:10" ht="12.75">
      <c r="C215" s="41"/>
      <c r="D215" s="41"/>
      <c r="I215" s="41"/>
      <c r="J215" s="54"/>
    </row>
    <row r="216" spans="3:10" ht="12.75">
      <c r="C216" s="41"/>
      <c r="D216" s="41"/>
      <c r="I216" s="41"/>
      <c r="J216" s="54"/>
    </row>
    <row r="217" spans="3:9" ht="12.75">
      <c r="C217" s="41"/>
      <c r="D217" s="41"/>
      <c r="I217" s="41"/>
    </row>
    <row r="218" spans="3:9" ht="12.75">
      <c r="C218" s="41"/>
      <c r="D218" s="41"/>
      <c r="I218" s="41"/>
    </row>
    <row r="219" spans="3:9" ht="12.75">
      <c r="C219" s="41"/>
      <c r="D219" s="41"/>
      <c r="I219" s="41"/>
    </row>
    <row r="220" spans="3:9" ht="12.75">
      <c r="C220" s="41"/>
      <c r="D220" s="41"/>
      <c r="I220" s="41"/>
    </row>
    <row r="221" spans="3:9" ht="12.75">
      <c r="C221" s="41"/>
      <c r="D221" s="41"/>
      <c r="I221" s="41"/>
    </row>
    <row r="222" spans="3:9" ht="12.75">
      <c r="C222" s="41"/>
      <c r="D222" s="41"/>
      <c r="I222" s="41"/>
    </row>
    <row r="223" spans="3:9" ht="12.75">
      <c r="C223" s="41"/>
      <c r="D223" s="41"/>
      <c r="I223" s="41"/>
    </row>
    <row r="224" spans="3:9" ht="12.75">
      <c r="C224" s="41"/>
      <c r="D224" s="41"/>
      <c r="I224" s="41"/>
    </row>
    <row r="225" spans="3:9" ht="12.75">
      <c r="C225" s="41"/>
      <c r="D225" s="41"/>
      <c r="I225" s="41"/>
    </row>
    <row r="226" spans="3:9" ht="12.75">
      <c r="C226" s="41"/>
      <c r="D226" s="41"/>
      <c r="I226" s="41"/>
    </row>
    <row r="227" spans="3:9" ht="12.75">
      <c r="C227" s="41"/>
      <c r="D227" s="41"/>
      <c r="I227" s="41"/>
    </row>
    <row r="228" spans="3:9" ht="12.75">
      <c r="C228" s="41"/>
      <c r="D228" s="41"/>
      <c r="I228" s="41"/>
    </row>
    <row r="229" spans="3:9" ht="12.75">
      <c r="C229" s="41"/>
      <c r="D229" s="41"/>
      <c r="I229" s="41"/>
    </row>
    <row r="230" spans="3:9" ht="12.75">
      <c r="C230" s="41"/>
      <c r="D230" s="41"/>
      <c r="I230" s="56"/>
    </row>
  </sheetData>
  <sheetProtection password="E521" sheet="1" selectLockedCells="1" selectUnlockedCells="1"/>
  <mergeCells count="3">
    <mergeCell ref="I4:I5"/>
    <mergeCell ref="B2:H2"/>
    <mergeCell ref="B120:H1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140625" style="12" customWidth="1"/>
    <col min="2" max="2" width="58.7109375" style="12" customWidth="1"/>
    <col min="3" max="3" width="17.421875" style="12" customWidth="1"/>
    <col min="4" max="5" width="12.57421875" style="12" customWidth="1"/>
    <col min="6" max="6" width="11.57421875" style="12" customWidth="1"/>
    <col min="7" max="7" width="14.28125" style="12" customWidth="1"/>
    <col min="8" max="8" width="13.57421875" style="12" customWidth="1"/>
    <col min="9" max="9" width="13.00390625" style="5" hidden="1" customWidth="1"/>
    <col min="10" max="24" width="9.140625" style="12" customWidth="1"/>
  </cols>
  <sheetData>
    <row r="1" spans="3:9" s="12" customFormat="1" ht="13.5" thickBot="1">
      <c r="C1" s="13"/>
      <c r="H1" s="13"/>
      <c r="I1" s="14"/>
    </row>
    <row r="2" spans="2:9" ht="36" customHeight="1">
      <c r="B2" s="234" t="s">
        <v>66</v>
      </c>
      <c r="C2" s="235"/>
      <c r="D2" s="235"/>
      <c r="E2" s="235"/>
      <c r="F2" s="235"/>
      <c r="G2" s="235"/>
      <c r="H2" s="236"/>
      <c r="I2" s="8"/>
    </row>
    <row r="3" spans="2:9" ht="40.5" customHeight="1" hidden="1">
      <c r="B3" s="1" t="s">
        <v>1</v>
      </c>
      <c r="C3" s="15" t="s">
        <v>0</v>
      </c>
      <c r="D3" s="1" t="s">
        <v>2</v>
      </c>
      <c r="E3" s="1"/>
      <c r="F3" s="1" t="s">
        <v>3</v>
      </c>
      <c r="G3" s="16"/>
      <c r="H3" s="17" t="s">
        <v>4</v>
      </c>
      <c r="I3" s="9" t="s">
        <v>67</v>
      </c>
    </row>
    <row r="4" spans="2:9" ht="62.25" customHeight="1">
      <c r="B4" s="18" t="s">
        <v>74</v>
      </c>
      <c r="C4" s="19" t="s">
        <v>0</v>
      </c>
      <c r="D4" s="20" t="s">
        <v>88</v>
      </c>
      <c r="E4" s="20" t="s">
        <v>89</v>
      </c>
      <c r="F4" s="20"/>
      <c r="G4" s="20" t="s">
        <v>91</v>
      </c>
      <c r="H4" s="21" t="s">
        <v>90</v>
      </c>
      <c r="I4" s="9"/>
    </row>
    <row r="5" spans="2:9" ht="30" customHeight="1">
      <c r="B5" s="6" t="s">
        <v>80</v>
      </c>
      <c r="C5" s="22" t="s">
        <v>5</v>
      </c>
      <c r="D5" s="23">
        <v>433</v>
      </c>
      <c r="E5" s="23">
        <v>346</v>
      </c>
      <c r="F5" s="2">
        <v>429.17</v>
      </c>
      <c r="G5" s="24">
        <f>(D5*0.96)*1.2</f>
        <v>498.816</v>
      </c>
      <c r="H5" s="24">
        <f>(F5*0.95)*1.2</f>
        <v>489.25379999999996</v>
      </c>
      <c r="I5" s="10">
        <v>437.76</v>
      </c>
    </row>
    <row r="6" spans="2:9" ht="26.25" customHeight="1">
      <c r="B6" s="6" t="s">
        <v>81</v>
      </c>
      <c r="C6" s="22" t="s">
        <v>6</v>
      </c>
      <c r="D6" s="23">
        <v>382</v>
      </c>
      <c r="E6" s="23">
        <v>306</v>
      </c>
      <c r="F6" s="2">
        <v>380</v>
      </c>
      <c r="G6" s="24">
        <f>(D6*0.96)*1.2</f>
        <v>440.06399999999996</v>
      </c>
      <c r="H6" s="24">
        <f>(F6*0.95)*1.2</f>
        <v>433.2</v>
      </c>
      <c r="I6" s="10">
        <v>385.06</v>
      </c>
    </row>
    <row r="7" spans="2:9" ht="61.5" customHeight="1">
      <c r="B7" s="6" t="s">
        <v>79</v>
      </c>
      <c r="C7" s="25" t="s">
        <v>47</v>
      </c>
      <c r="D7" s="23"/>
      <c r="E7" s="23"/>
      <c r="F7" s="2">
        <v>668.36</v>
      </c>
      <c r="G7" s="2"/>
      <c r="H7" s="24">
        <v>810</v>
      </c>
      <c r="I7" s="10">
        <v>701.26</v>
      </c>
    </row>
    <row r="8" spans="2:9" ht="62.25" customHeight="1">
      <c r="B8" s="1" t="s">
        <v>48</v>
      </c>
      <c r="C8" s="25" t="s">
        <v>49</v>
      </c>
      <c r="D8" s="23"/>
      <c r="E8" s="23"/>
      <c r="F8" s="2">
        <v>279.42</v>
      </c>
      <c r="G8" s="2"/>
      <c r="H8" s="24">
        <f aca="true" t="shared" si="0" ref="H8:H13">(F8*0.97)*1.2</f>
        <v>325.24487999999997</v>
      </c>
      <c r="I8" s="10">
        <v>268.25</v>
      </c>
    </row>
    <row r="9" spans="2:9" ht="36.75" customHeight="1">
      <c r="B9" s="1" t="s">
        <v>50</v>
      </c>
      <c r="C9" s="22" t="s">
        <v>51</v>
      </c>
      <c r="D9" s="23"/>
      <c r="E9" s="23"/>
      <c r="F9" s="2">
        <v>272.5</v>
      </c>
      <c r="G9" s="2"/>
      <c r="H9" s="24">
        <f t="shared" si="0"/>
        <v>317.19</v>
      </c>
      <c r="I9" s="10">
        <v>261.6</v>
      </c>
    </row>
    <row r="10" spans="2:9" ht="27.75" customHeight="1">
      <c r="B10" s="1" t="s">
        <v>52</v>
      </c>
      <c r="C10" s="22" t="s">
        <v>53</v>
      </c>
      <c r="D10" s="23"/>
      <c r="E10" s="23"/>
      <c r="F10" s="2">
        <v>272.5</v>
      </c>
      <c r="G10" s="2"/>
      <c r="H10" s="24">
        <f t="shared" si="0"/>
        <v>317.19</v>
      </c>
      <c r="I10" s="10">
        <v>261.6</v>
      </c>
    </row>
    <row r="11" spans="2:9" ht="30" customHeight="1">
      <c r="B11" s="1" t="s">
        <v>60</v>
      </c>
      <c r="C11" s="22" t="s">
        <v>64</v>
      </c>
      <c r="D11" s="23"/>
      <c r="E11" s="23"/>
      <c r="F11" s="2">
        <v>35.68</v>
      </c>
      <c r="G11" s="2"/>
      <c r="H11" s="24">
        <f t="shared" si="0"/>
        <v>41.53152</v>
      </c>
      <c r="I11" s="10">
        <v>38.54</v>
      </c>
    </row>
    <row r="12" spans="2:9" ht="36" customHeight="1">
      <c r="B12" s="1" t="s">
        <v>61</v>
      </c>
      <c r="C12" s="22" t="s">
        <v>65</v>
      </c>
      <c r="D12" s="23" t="s">
        <v>72</v>
      </c>
      <c r="E12" s="23"/>
      <c r="F12" s="2">
        <v>111.21</v>
      </c>
      <c r="G12" s="2"/>
      <c r="H12" s="24" t="s">
        <v>73</v>
      </c>
      <c r="I12" s="10">
        <v>120.11</v>
      </c>
    </row>
    <row r="13" spans="2:9" ht="12.75">
      <c r="B13" s="1" t="s">
        <v>27</v>
      </c>
      <c r="C13" s="22" t="s">
        <v>28</v>
      </c>
      <c r="D13" s="23"/>
      <c r="E13" s="23"/>
      <c r="F13" s="2">
        <v>1083.34</v>
      </c>
      <c r="G13" s="2"/>
      <c r="H13" s="24">
        <f t="shared" si="0"/>
        <v>1261.00776</v>
      </c>
      <c r="I13" s="10">
        <v>1170.01</v>
      </c>
    </row>
    <row r="14" spans="2:9" ht="12.75">
      <c r="B14" s="1"/>
      <c r="C14" s="22"/>
      <c r="D14" s="23"/>
      <c r="E14" s="23"/>
      <c r="F14" s="2"/>
      <c r="G14" s="2"/>
      <c r="H14" s="24"/>
      <c r="I14" s="10"/>
    </row>
    <row r="15" spans="2:9" ht="12.75">
      <c r="B15" s="18" t="s">
        <v>75</v>
      </c>
      <c r="C15" s="22"/>
      <c r="D15" s="23"/>
      <c r="E15" s="23"/>
      <c r="F15" s="2"/>
      <c r="G15" s="2"/>
      <c r="H15" s="24"/>
      <c r="I15" s="10"/>
    </row>
    <row r="16" spans="2:9" ht="27" customHeight="1">
      <c r="B16" s="1" t="s">
        <v>7</v>
      </c>
      <c r="C16" s="22" t="s">
        <v>8</v>
      </c>
      <c r="D16" s="23"/>
      <c r="E16" s="23"/>
      <c r="F16" s="2">
        <v>582.31</v>
      </c>
      <c r="G16" s="2"/>
      <c r="H16" s="24">
        <f aca="true" t="shared" si="1" ref="H16:H45">(F16*0.97)*1.2</f>
        <v>677.8088399999999</v>
      </c>
      <c r="I16" s="10">
        <v>489.14</v>
      </c>
    </row>
    <row r="17" spans="2:9" ht="27" customHeight="1">
      <c r="B17" s="1" t="s">
        <v>9</v>
      </c>
      <c r="C17" s="22" t="s">
        <v>10</v>
      </c>
      <c r="D17" s="23"/>
      <c r="E17" s="23"/>
      <c r="F17" s="2">
        <v>1120.39</v>
      </c>
      <c r="G17" s="2"/>
      <c r="H17" s="24" t="s">
        <v>73</v>
      </c>
      <c r="I17" s="10">
        <v>941.14</v>
      </c>
    </row>
    <row r="18" spans="2:9" ht="12.75">
      <c r="B18" s="1" t="s">
        <v>23</v>
      </c>
      <c r="C18" s="22" t="s">
        <v>24</v>
      </c>
      <c r="D18" s="23"/>
      <c r="E18" s="23"/>
      <c r="F18" s="2">
        <v>57.09</v>
      </c>
      <c r="G18" s="2"/>
      <c r="H18" s="24">
        <f>(F18*0.97)*1.2</f>
        <v>66.45276</v>
      </c>
      <c r="I18" s="10">
        <v>61.67</v>
      </c>
    </row>
    <row r="19" spans="2:9" ht="12.75">
      <c r="B19" s="1" t="s">
        <v>25</v>
      </c>
      <c r="C19" s="22" t="s">
        <v>26</v>
      </c>
      <c r="D19" s="23"/>
      <c r="E19" s="23"/>
      <c r="F19" s="2">
        <v>57.09</v>
      </c>
      <c r="G19" s="2"/>
      <c r="H19" s="24">
        <f>(F19*0.97)*1.2</f>
        <v>66.45276</v>
      </c>
      <c r="I19" s="10">
        <v>61.67</v>
      </c>
    </row>
    <row r="20" spans="2:9" ht="31.5" customHeight="1">
      <c r="B20" s="1" t="s">
        <v>54</v>
      </c>
      <c r="C20" s="22" t="s">
        <v>55</v>
      </c>
      <c r="D20" s="23"/>
      <c r="E20" s="23"/>
      <c r="F20" s="2">
        <v>497.95</v>
      </c>
      <c r="G20" s="2"/>
      <c r="H20" s="24">
        <f>(F20*0.97)*1.2</f>
        <v>579.6138</v>
      </c>
      <c r="I20" s="10">
        <v>418.28</v>
      </c>
    </row>
    <row r="21" spans="2:9" ht="29.25" customHeight="1">
      <c r="B21" s="1" t="s">
        <v>56</v>
      </c>
      <c r="C21" s="22" t="s">
        <v>57</v>
      </c>
      <c r="D21" s="23"/>
      <c r="E21" s="23"/>
      <c r="F21" s="2">
        <v>82.47</v>
      </c>
      <c r="G21" s="2"/>
      <c r="H21" s="24">
        <f>(F21*0.97)*1.2</f>
        <v>95.99507999999999</v>
      </c>
      <c r="I21" s="10">
        <v>79.18</v>
      </c>
    </row>
    <row r="22" spans="2:9" ht="30" customHeight="1">
      <c r="B22" s="1" t="s">
        <v>58</v>
      </c>
      <c r="C22" s="22" t="s">
        <v>59</v>
      </c>
      <c r="D22" s="23"/>
      <c r="E22" s="23"/>
      <c r="F22" s="2">
        <v>81.78</v>
      </c>
      <c r="G22" s="2"/>
      <c r="H22" s="24">
        <f>(F22*0.97)*1.2</f>
        <v>95.19192</v>
      </c>
      <c r="I22" s="10">
        <v>78.52</v>
      </c>
    </row>
    <row r="23" spans="2:9" ht="168.75" customHeight="1">
      <c r="B23" s="6" t="s">
        <v>83</v>
      </c>
      <c r="C23" s="26" t="s">
        <v>82</v>
      </c>
      <c r="D23" s="27">
        <v>0.25</v>
      </c>
      <c r="E23" s="27"/>
      <c r="F23" s="2"/>
      <c r="G23" s="2"/>
      <c r="H23" s="24">
        <v>4050</v>
      </c>
      <c r="I23" s="10">
        <v>4542.5</v>
      </c>
    </row>
    <row r="24" spans="2:9" ht="47.25" customHeight="1" thickBot="1">
      <c r="B24" s="1" t="s">
        <v>62</v>
      </c>
      <c r="C24" s="15" t="s">
        <v>63</v>
      </c>
      <c r="D24" s="28"/>
      <c r="E24" s="28"/>
      <c r="F24" s="3">
        <v>608.12</v>
      </c>
      <c r="G24" s="3"/>
      <c r="H24" s="24">
        <f>(F24*0.97)*1.2</f>
        <v>707.85168</v>
      </c>
      <c r="I24" s="11">
        <v>656.78</v>
      </c>
    </row>
    <row r="25" spans="2:9" ht="27" customHeight="1">
      <c r="B25" s="1" t="s">
        <v>84</v>
      </c>
      <c r="C25" s="22" t="s">
        <v>85</v>
      </c>
      <c r="D25" s="27">
        <v>0.3</v>
      </c>
      <c r="E25" s="27"/>
      <c r="F25" s="2">
        <v>937.5</v>
      </c>
      <c r="G25" s="2"/>
      <c r="H25" s="24">
        <f t="shared" si="1"/>
        <v>1091.25</v>
      </c>
      <c r="I25" s="10">
        <v>696.5</v>
      </c>
    </row>
    <row r="26" spans="2:9" ht="27" customHeight="1">
      <c r="B26" s="29" t="s">
        <v>76</v>
      </c>
      <c r="C26" s="22"/>
      <c r="D26" s="23"/>
      <c r="E26" s="23"/>
      <c r="F26" s="2"/>
      <c r="G26" s="2"/>
      <c r="H26" s="24"/>
      <c r="I26" s="10"/>
    </row>
    <row r="27" spans="2:9" ht="33.75" customHeight="1">
      <c r="B27" s="1" t="s">
        <v>68</v>
      </c>
      <c r="C27" s="22"/>
      <c r="D27" s="23"/>
      <c r="E27" s="23"/>
      <c r="F27" s="2">
        <v>4653.29</v>
      </c>
      <c r="G27" s="2"/>
      <c r="H27" s="24">
        <f t="shared" si="1"/>
        <v>5416.42956</v>
      </c>
      <c r="I27" s="10">
        <v>5065.46</v>
      </c>
    </row>
    <row r="28" spans="2:9" ht="30" customHeight="1">
      <c r="B28" s="1" t="s">
        <v>11</v>
      </c>
      <c r="C28" s="22" t="s">
        <v>13</v>
      </c>
      <c r="D28" s="23"/>
      <c r="E28" s="23"/>
      <c r="F28" s="2">
        <v>771.09</v>
      </c>
      <c r="G28" s="2"/>
      <c r="H28" s="24">
        <f t="shared" si="1"/>
        <v>897.54876</v>
      </c>
      <c r="I28" s="10">
        <v>832.79</v>
      </c>
    </row>
    <row r="29" spans="2:9" ht="27.75" customHeight="1">
      <c r="B29" s="1" t="s">
        <v>12</v>
      </c>
      <c r="C29" s="22" t="s">
        <v>14</v>
      </c>
      <c r="D29" s="23"/>
      <c r="E29" s="23"/>
      <c r="F29" s="2">
        <v>771.09</v>
      </c>
      <c r="G29" s="2"/>
      <c r="H29" s="24">
        <f t="shared" si="1"/>
        <v>897.54876</v>
      </c>
      <c r="I29" s="10">
        <v>832.79</v>
      </c>
    </row>
    <row r="30" spans="2:9" ht="31.5" customHeight="1">
      <c r="B30" s="1" t="s">
        <v>15</v>
      </c>
      <c r="C30" s="22" t="s">
        <v>16</v>
      </c>
      <c r="D30" s="23"/>
      <c r="E30" s="23"/>
      <c r="F30" s="2">
        <v>1666.67</v>
      </c>
      <c r="G30" s="2"/>
      <c r="H30" s="24">
        <f t="shared" si="1"/>
        <v>1940.00388</v>
      </c>
      <c r="I30" s="10">
        <v>1610</v>
      </c>
    </row>
    <row r="31" spans="2:9" ht="26.25" customHeight="1">
      <c r="B31" s="1" t="s">
        <v>17</v>
      </c>
      <c r="C31" s="22" t="s">
        <v>18</v>
      </c>
      <c r="D31" s="23"/>
      <c r="E31" s="23"/>
      <c r="F31" s="2">
        <v>590</v>
      </c>
      <c r="G31" s="2"/>
      <c r="H31" s="24">
        <f t="shared" si="1"/>
        <v>686.7599999999999</v>
      </c>
      <c r="I31" s="10">
        <v>495.6</v>
      </c>
    </row>
    <row r="32" spans="2:9" ht="24.75" customHeight="1">
      <c r="B32" s="1" t="s">
        <v>19</v>
      </c>
      <c r="C32" s="22" t="s">
        <v>20</v>
      </c>
      <c r="D32" s="23"/>
      <c r="E32" s="23"/>
      <c r="F32" s="2">
        <v>641.67</v>
      </c>
      <c r="G32" s="2"/>
      <c r="H32" s="24">
        <f t="shared" si="1"/>
        <v>746.90388</v>
      </c>
      <c r="I32" s="10">
        <v>616.01</v>
      </c>
    </row>
    <row r="33" spans="2:9" ht="21" customHeight="1">
      <c r="B33" s="1" t="s">
        <v>43</v>
      </c>
      <c r="C33" s="22" t="s">
        <v>44</v>
      </c>
      <c r="D33" s="23"/>
      <c r="E33" s="23"/>
      <c r="F33" s="2">
        <v>587.42</v>
      </c>
      <c r="G33" s="2"/>
      <c r="H33" s="24">
        <f t="shared" si="1"/>
        <v>683.7568799999999</v>
      </c>
      <c r="I33" s="10">
        <v>634.42</v>
      </c>
    </row>
    <row r="34" spans="2:9" ht="22.5" customHeight="1">
      <c r="B34" s="1" t="s">
        <v>45</v>
      </c>
      <c r="C34" s="22" t="s">
        <v>46</v>
      </c>
      <c r="D34" s="23"/>
      <c r="E34" s="23"/>
      <c r="F34" s="2">
        <v>495.47</v>
      </c>
      <c r="G34" s="2"/>
      <c r="H34" s="24">
        <f t="shared" si="1"/>
        <v>576.72708</v>
      </c>
      <c r="I34" s="10">
        <v>496.24</v>
      </c>
    </row>
    <row r="35" spans="2:9" ht="22.5" customHeight="1">
      <c r="B35" s="29" t="s">
        <v>77</v>
      </c>
      <c r="C35" s="22"/>
      <c r="D35" s="23"/>
      <c r="E35" s="23"/>
      <c r="F35" s="2"/>
      <c r="G35" s="2"/>
      <c r="H35" s="24"/>
      <c r="I35" s="10"/>
    </row>
    <row r="36" spans="2:9" ht="12.75">
      <c r="B36" s="1" t="s">
        <v>21</v>
      </c>
      <c r="C36" s="22" t="s">
        <v>22</v>
      </c>
      <c r="D36" s="23"/>
      <c r="E36" s="23"/>
      <c r="F36" s="2">
        <v>575</v>
      </c>
      <c r="G36" s="2"/>
      <c r="H36" s="24">
        <f t="shared" si="1"/>
        <v>669.3</v>
      </c>
      <c r="I36" s="10">
        <v>621</v>
      </c>
    </row>
    <row r="37" spans="2:9" ht="12.75">
      <c r="B37" s="1" t="s">
        <v>29</v>
      </c>
      <c r="C37" s="22" t="s">
        <v>30</v>
      </c>
      <c r="D37" s="23"/>
      <c r="E37" s="23"/>
      <c r="F37" s="2">
        <v>486.83</v>
      </c>
      <c r="G37" s="2"/>
      <c r="H37" s="24">
        <f t="shared" si="1"/>
        <v>566.67012</v>
      </c>
      <c r="I37" s="10">
        <v>525.78</v>
      </c>
    </row>
    <row r="38" spans="2:9" ht="26.25" customHeight="1">
      <c r="B38" s="1" t="s">
        <v>35</v>
      </c>
      <c r="C38" s="22" t="s">
        <v>31</v>
      </c>
      <c r="D38" s="23"/>
      <c r="E38" s="23"/>
      <c r="F38" s="2">
        <v>4232.58</v>
      </c>
      <c r="G38" s="2"/>
      <c r="H38" s="24">
        <f t="shared" si="1"/>
        <v>4926.72312</v>
      </c>
      <c r="I38" s="10">
        <v>4571.2</v>
      </c>
    </row>
    <row r="39" spans="2:9" ht="25.5" customHeight="1">
      <c r="B39" s="1" t="s">
        <v>36</v>
      </c>
      <c r="C39" s="22" t="s">
        <v>32</v>
      </c>
      <c r="D39" s="23"/>
      <c r="E39" s="23"/>
      <c r="F39" s="2">
        <v>4232.58</v>
      </c>
      <c r="G39" s="2"/>
      <c r="H39" s="24">
        <f t="shared" si="1"/>
        <v>4926.72312</v>
      </c>
      <c r="I39" s="10">
        <v>4571.2</v>
      </c>
    </row>
    <row r="40" spans="2:9" ht="29.25" customHeight="1">
      <c r="B40" s="1" t="s">
        <v>37</v>
      </c>
      <c r="C40" s="22" t="s">
        <v>33</v>
      </c>
      <c r="D40" s="23"/>
      <c r="E40" s="23"/>
      <c r="F40" s="2">
        <v>958.34</v>
      </c>
      <c r="G40" s="2"/>
      <c r="H40" s="24">
        <f t="shared" si="1"/>
        <v>1115.50776</v>
      </c>
      <c r="I40" s="10">
        <v>1035.01</v>
      </c>
    </row>
    <row r="41" spans="2:9" ht="26.25" customHeight="1">
      <c r="B41" s="1" t="s">
        <v>38</v>
      </c>
      <c r="C41" s="22" t="s">
        <v>34</v>
      </c>
      <c r="D41" s="23"/>
      <c r="E41" s="23"/>
      <c r="F41" s="2">
        <v>958.34</v>
      </c>
      <c r="G41" s="2"/>
      <c r="H41" s="24">
        <f t="shared" si="1"/>
        <v>1115.50776</v>
      </c>
      <c r="I41" s="10">
        <v>1035.01</v>
      </c>
    </row>
    <row r="42" spans="2:9" ht="29.25" customHeight="1">
      <c r="B42" s="1" t="s">
        <v>69</v>
      </c>
      <c r="C42" s="22" t="s">
        <v>39</v>
      </c>
      <c r="D42" s="23" t="s">
        <v>72</v>
      </c>
      <c r="E42" s="23"/>
      <c r="F42" s="2">
        <v>2208.34</v>
      </c>
      <c r="G42" s="2"/>
      <c r="H42" s="24">
        <f t="shared" si="1"/>
        <v>2570.50776</v>
      </c>
      <c r="I42" s="10"/>
    </row>
    <row r="43" spans="2:9" ht="25.5" customHeight="1">
      <c r="B43" s="1" t="s">
        <v>70</v>
      </c>
      <c r="C43" s="22" t="s">
        <v>40</v>
      </c>
      <c r="D43" s="23" t="s">
        <v>72</v>
      </c>
      <c r="E43" s="23"/>
      <c r="F43" s="2">
        <v>2208.34</v>
      </c>
      <c r="G43" s="2"/>
      <c r="H43" s="24">
        <f t="shared" si="1"/>
        <v>2570.50776</v>
      </c>
      <c r="I43" s="10"/>
    </row>
    <row r="44" spans="2:9" ht="32.25" customHeight="1">
      <c r="B44" s="1" t="s">
        <v>41</v>
      </c>
      <c r="C44" s="22" t="s">
        <v>42</v>
      </c>
      <c r="D44" s="23"/>
      <c r="E44" s="23"/>
      <c r="F44" s="2">
        <v>458.34</v>
      </c>
      <c r="G44" s="2"/>
      <c r="H44" s="24">
        <f t="shared" si="1"/>
        <v>533.50776</v>
      </c>
      <c r="I44" s="10">
        <v>495.01</v>
      </c>
    </row>
    <row r="45" spans="2:9" ht="115.5" customHeight="1">
      <c r="B45" s="6" t="s">
        <v>87</v>
      </c>
      <c r="C45" s="26" t="s">
        <v>86</v>
      </c>
      <c r="D45" s="23"/>
      <c r="E45" s="23"/>
      <c r="F45" s="2">
        <v>3243</v>
      </c>
      <c r="G45" s="2"/>
      <c r="H45" s="24">
        <f t="shared" si="1"/>
        <v>3774.852</v>
      </c>
      <c r="I45" s="10">
        <v>3450.92</v>
      </c>
    </row>
    <row r="46" spans="2:9" ht="12.75">
      <c r="B46" s="30" t="s">
        <v>78</v>
      </c>
      <c r="C46" s="23"/>
      <c r="D46" s="23"/>
      <c r="E46" s="23"/>
      <c r="F46" s="23"/>
      <c r="G46" s="23"/>
      <c r="H46" s="31"/>
      <c r="I46" s="4"/>
    </row>
    <row r="47" spans="2:9" ht="12.75">
      <c r="B47" s="30" t="s">
        <v>71</v>
      </c>
      <c r="C47" s="23"/>
      <c r="D47" s="23"/>
      <c r="E47" s="23"/>
      <c r="F47" s="23"/>
      <c r="G47" s="23"/>
      <c r="H47" s="31"/>
      <c r="I47" s="7"/>
    </row>
    <row r="48" spans="2:9" ht="12.75">
      <c r="B48" s="23"/>
      <c r="C48" s="32"/>
      <c r="D48" s="23"/>
      <c r="E48" s="23"/>
      <c r="F48" s="23"/>
      <c r="G48" s="23"/>
      <c r="H48" s="33"/>
      <c r="I48" s="4"/>
    </row>
    <row r="49" spans="2:9" ht="14.25">
      <c r="B49" s="34"/>
      <c r="C49" s="13"/>
      <c r="H49" s="13"/>
      <c r="I49" s="4"/>
    </row>
    <row r="50" spans="2:9" ht="14.25">
      <c r="B50" s="35"/>
      <c r="C50" s="13"/>
      <c r="H50" s="13"/>
      <c r="I50" s="4"/>
    </row>
    <row r="51" spans="2:9" ht="14.25">
      <c r="B51" s="35"/>
      <c r="C51" s="13"/>
      <c r="H51" s="13"/>
      <c r="I51" s="4"/>
    </row>
    <row r="52" spans="3:9" ht="12.75">
      <c r="C52" s="13"/>
      <c r="H52" s="13"/>
      <c r="I52" s="4"/>
    </row>
    <row r="53" spans="3:9" ht="12.75">
      <c r="C53" s="13"/>
      <c r="H53" s="13"/>
      <c r="I53" s="4"/>
    </row>
    <row r="54" spans="3:9" ht="12.75">
      <c r="C54" s="13"/>
      <c r="H54" s="13"/>
      <c r="I54" s="4"/>
    </row>
    <row r="55" spans="3:9" ht="12.75">
      <c r="C55" s="13"/>
      <c r="H55" s="13"/>
      <c r="I55" s="4"/>
    </row>
    <row r="56" spans="3:9" ht="12.75">
      <c r="C56" s="13"/>
      <c r="H56" s="13"/>
      <c r="I56" s="4"/>
    </row>
    <row r="57" spans="3:9" ht="12.75">
      <c r="C57" s="13"/>
      <c r="H57" s="13"/>
      <c r="I57" s="4"/>
    </row>
    <row r="58" spans="3:9" ht="12.75">
      <c r="C58" s="13"/>
      <c r="H58" s="13"/>
      <c r="I58" s="4"/>
    </row>
    <row r="59" spans="3:9" ht="12.75">
      <c r="C59" s="13"/>
      <c r="H59" s="13"/>
      <c r="I59" s="4"/>
    </row>
    <row r="60" spans="3:9" ht="12.75">
      <c r="C60" s="13"/>
      <c r="H60" s="13"/>
      <c r="I60" s="4"/>
    </row>
    <row r="61" spans="3:9" ht="12.75">
      <c r="C61" s="13"/>
      <c r="H61" s="13"/>
      <c r="I61" s="4"/>
    </row>
    <row r="62" spans="3:9" ht="12.75">
      <c r="C62" s="13"/>
      <c r="H62" s="13"/>
      <c r="I62" s="4"/>
    </row>
    <row r="63" spans="3:9" ht="12.75">
      <c r="C63" s="13"/>
      <c r="H63" s="13"/>
      <c r="I63" s="4"/>
    </row>
    <row r="64" spans="3:9" ht="12.75">
      <c r="C64" s="13"/>
      <c r="H64" s="13"/>
      <c r="I64" s="4"/>
    </row>
    <row r="65" spans="3:9" ht="12.75">
      <c r="C65" s="13"/>
      <c r="H65" s="13"/>
      <c r="I65" s="4"/>
    </row>
    <row r="66" spans="3:9" ht="12.75">
      <c r="C66" s="13"/>
      <c r="H66" s="13"/>
      <c r="I66" s="4"/>
    </row>
    <row r="67" spans="3:9" ht="12.75">
      <c r="C67" s="13"/>
      <c r="H67" s="13"/>
      <c r="I67" s="4"/>
    </row>
    <row r="68" spans="3:9" ht="12.75">
      <c r="C68" s="13"/>
      <c r="H68" s="13"/>
      <c r="I68" s="4"/>
    </row>
    <row r="69" spans="3:9" ht="12.75">
      <c r="C69" s="13"/>
      <c r="H69" s="13"/>
      <c r="I69" s="4"/>
    </row>
    <row r="70" spans="3:9" ht="12.75">
      <c r="C70" s="13"/>
      <c r="H70" s="13"/>
      <c r="I70" s="4"/>
    </row>
    <row r="71" spans="3:9" ht="12.75">
      <c r="C71" s="13"/>
      <c r="H71" s="13"/>
      <c r="I71" s="4"/>
    </row>
    <row r="72" spans="3:9" ht="12.75">
      <c r="C72" s="13"/>
      <c r="H72" s="13"/>
      <c r="I72" s="4"/>
    </row>
    <row r="73" spans="3:9" ht="12.75">
      <c r="C73" s="13"/>
      <c r="H73" s="13"/>
      <c r="I73" s="4"/>
    </row>
    <row r="74" spans="3:9" ht="12.75">
      <c r="C74" s="13"/>
      <c r="H74" s="13"/>
      <c r="I74" s="4"/>
    </row>
    <row r="75" spans="3:9" ht="12.75">
      <c r="C75" s="13"/>
      <c r="H75" s="13"/>
      <c r="I75" s="4"/>
    </row>
    <row r="76" spans="3:9" ht="12.75">
      <c r="C76" s="13"/>
      <c r="H76" s="13"/>
      <c r="I76" s="4"/>
    </row>
    <row r="77" spans="3:9" ht="12.75">
      <c r="C77" s="13"/>
      <c r="H77" s="13"/>
      <c r="I77" s="4"/>
    </row>
    <row r="78" spans="3:9" ht="12.75">
      <c r="C78" s="13"/>
      <c r="H78" s="13"/>
      <c r="I78" s="4"/>
    </row>
    <row r="79" spans="3:9" ht="12.75">
      <c r="C79" s="13"/>
      <c r="H79" s="13"/>
      <c r="I79" s="4"/>
    </row>
    <row r="80" spans="3:9" ht="12.75">
      <c r="C80" s="13"/>
      <c r="H80" s="13"/>
      <c r="I80" s="4"/>
    </row>
    <row r="81" spans="3:9" ht="12.75">
      <c r="C81" s="13"/>
      <c r="H81" s="13"/>
      <c r="I81" s="4"/>
    </row>
    <row r="82" spans="3:9" ht="12.75">
      <c r="C82" s="13"/>
      <c r="H82" s="13"/>
      <c r="I82" s="4"/>
    </row>
    <row r="83" spans="3:9" ht="12.75">
      <c r="C83" s="13"/>
      <c r="H83" s="13"/>
      <c r="I83" s="4"/>
    </row>
    <row r="84" spans="3:9" ht="12.75">
      <c r="C84" s="13"/>
      <c r="H84" s="13"/>
      <c r="I84" s="4"/>
    </row>
    <row r="85" spans="3:9" ht="12.75">
      <c r="C85" s="13"/>
      <c r="H85" s="13"/>
      <c r="I85" s="4"/>
    </row>
    <row r="86" spans="3:9" ht="12.75">
      <c r="C86" s="13"/>
      <c r="H86" s="13"/>
      <c r="I86" s="4"/>
    </row>
    <row r="87" spans="3:9" ht="12.75">
      <c r="C87" s="13"/>
      <c r="H87" s="13"/>
      <c r="I87" s="4"/>
    </row>
    <row r="88" spans="3:9" ht="12.75">
      <c r="C88" s="13"/>
      <c r="H88" s="13"/>
      <c r="I88" s="4"/>
    </row>
    <row r="89" spans="3:9" ht="12.75">
      <c r="C89" s="13"/>
      <c r="H89" s="13"/>
      <c r="I89" s="4"/>
    </row>
    <row r="90" spans="3:9" ht="12.75">
      <c r="C90" s="13"/>
      <c r="H90" s="13"/>
      <c r="I90" s="4"/>
    </row>
    <row r="91" spans="3:9" ht="12.75">
      <c r="C91" s="13"/>
      <c r="H91" s="13"/>
      <c r="I91" s="4"/>
    </row>
    <row r="92" spans="3:9" ht="12.75">
      <c r="C92" s="13"/>
      <c r="H92" s="13"/>
      <c r="I92" s="4"/>
    </row>
    <row r="93" spans="3:9" ht="12.75">
      <c r="C93" s="13"/>
      <c r="H93" s="13"/>
      <c r="I93" s="4"/>
    </row>
    <row r="94" spans="3:9" ht="12.75">
      <c r="C94" s="13"/>
      <c r="H94" s="13"/>
      <c r="I94" s="4"/>
    </row>
    <row r="95" spans="3:9" ht="12.75">
      <c r="C95" s="13"/>
      <c r="H95" s="13"/>
      <c r="I95" s="4"/>
    </row>
    <row r="96" spans="3:9" ht="12.75">
      <c r="C96" s="13"/>
      <c r="H96" s="13"/>
      <c r="I96" s="4"/>
    </row>
    <row r="97" spans="3:9" ht="12.75">
      <c r="C97" s="13"/>
      <c r="H97" s="13"/>
      <c r="I97" s="4"/>
    </row>
    <row r="98" spans="3:9" ht="12.75">
      <c r="C98" s="13"/>
      <c r="H98" s="13"/>
      <c r="I98" s="4"/>
    </row>
    <row r="99" spans="3:9" ht="12.75">
      <c r="C99" s="13"/>
      <c r="H99" s="13"/>
      <c r="I99" s="4"/>
    </row>
    <row r="100" spans="3:9" ht="12.75">
      <c r="C100" s="13"/>
      <c r="H100" s="13"/>
      <c r="I100" s="4"/>
    </row>
    <row r="101" spans="3:9" ht="12.75">
      <c r="C101" s="13"/>
      <c r="H101" s="13"/>
      <c r="I101" s="4"/>
    </row>
    <row r="102" spans="3:9" ht="12.75">
      <c r="C102" s="13"/>
      <c r="H102" s="13"/>
      <c r="I102" s="4"/>
    </row>
    <row r="103" spans="3:9" ht="12.75">
      <c r="C103" s="13"/>
      <c r="H103" s="13"/>
      <c r="I103" s="4"/>
    </row>
    <row r="104" spans="3:9" ht="12.75">
      <c r="C104" s="13"/>
      <c r="H104" s="13"/>
      <c r="I104" s="4"/>
    </row>
    <row r="105" spans="3:9" ht="12.75">
      <c r="C105" s="13"/>
      <c r="H105" s="13"/>
      <c r="I105" s="4"/>
    </row>
    <row r="106" spans="3:9" ht="12.75">
      <c r="C106" s="13"/>
      <c r="H106" s="13"/>
      <c r="I106" s="4"/>
    </row>
    <row r="107" spans="3:9" ht="12.75">
      <c r="C107" s="13"/>
      <c r="H107" s="13"/>
      <c r="I107" s="4"/>
    </row>
    <row r="108" spans="3:9" ht="12.75">
      <c r="C108" s="13"/>
      <c r="H108" s="13"/>
      <c r="I108" s="4"/>
    </row>
    <row r="109" spans="3:9" ht="12.75">
      <c r="C109" s="13"/>
      <c r="H109" s="13"/>
      <c r="I109" s="4"/>
    </row>
    <row r="110" spans="3:9" ht="12.75">
      <c r="C110" s="13"/>
      <c r="H110" s="13"/>
      <c r="I110" s="4"/>
    </row>
    <row r="111" spans="3:9" ht="12.75">
      <c r="C111" s="13"/>
      <c r="H111" s="13"/>
      <c r="I111" s="4"/>
    </row>
    <row r="112" spans="3:9" ht="12.75">
      <c r="C112" s="13"/>
      <c r="H112" s="13"/>
      <c r="I112" s="4"/>
    </row>
    <row r="113" spans="3:9" ht="12.75">
      <c r="C113" s="13"/>
      <c r="H113" s="13"/>
      <c r="I113" s="4"/>
    </row>
    <row r="114" spans="3:9" ht="12.75">
      <c r="C114" s="13"/>
      <c r="H114" s="13"/>
      <c r="I114" s="4"/>
    </row>
    <row r="115" spans="3:9" ht="12.75">
      <c r="C115" s="13"/>
      <c r="H115" s="13"/>
      <c r="I115" s="4"/>
    </row>
    <row r="116" spans="3:9" ht="12.75">
      <c r="C116" s="13"/>
      <c r="H116" s="13"/>
      <c r="I116" s="4"/>
    </row>
    <row r="117" spans="3:9" ht="12.75">
      <c r="C117" s="13"/>
      <c r="H117" s="13"/>
      <c r="I117" s="4"/>
    </row>
    <row r="118" spans="3:9" ht="12.75">
      <c r="C118" s="13"/>
      <c r="H118" s="13"/>
      <c r="I118" s="4"/>
    </row>
    <row r="119" spans="3:9" ht="12.75">
      <c r="C119" s="13"/>
      <c r="H119" s="13"/>
      <c r="I119" s="4"/>
    </row>
    <row r="120" spans="3:9" ht="12.75">
      <c r="C120" s="13"/>
      <c r="H120" s="13"/>
      <c r="I120" s="4"/>
    </row>
    <row r="121" spans="3:9" ht="12.75">
      <c r="C121" s="13"/>
      <c r="H121" s="13"/>
      <c r="I121" s="4"/>
    </row>
    <row r="122" spans="3:9" ht="12.75">
      <c r="C122" s="13"/>
      <c r="H122" s="13"/>
      <c r="I122" s="4"/>
    </row>
    <row r="123" spans="3:9" ht="12.75">
      <c r="C123" s="13"/>
      <c r="H123" s="13"/>
      <c r="I123" s="4"/>
    </row>
    <row r="124" spans="3:9" ht="12.75">
      <c r="C124" s="13"/>
      <c r="H124" s="13"/>
      <c r="I124" s="4"/>
    </row>
    <row r="125" spans="3:9" ht="12.75">
      <c r="C125" s="13"/>
      <c r="H125" s="13"/>
      <c r="I125" s="4"/>
    </row>
    <row r="126" spans="3:9" ht="12.75">
      <c r="C126" s="13"/>
      <c r="H126" s="13"/>
      <c r="I126" s="4"/>
    </row>
    <row r="127" spans="3:9" ht="12.75">
      <c r="C127" s="13"/>
      <c r="H127" s="13"/>
      <c r="I127" s="4"/>
    </row>
    <row r="128" spans="3:9" ht="12.75">
      <c r="C128" s="13"/>
      <c r="H128" s="13"/>
      <c r="I128" s="4"/>
    </row>
    <row r="129" spans="3:9" ht="12.75">
      <c r="C129" s="13"/>
      <c r="H129" s="13"/>
      <c r="I129" s="4"/>
    </row>
    <row r="130" spans="3:9" ht="12.75">
      <c r="C130" s="13"/>
      <c r="H130" s="13"/>
      <c r="I130" s="4"/>
    </row>
    <row r="131" spans="3:9" ht="12.75">
      <c r="C131" s="13"/>
      <c r="H131" s="13"/>
      <c r="I131" s="4"/>
    </row>
    <row r="132" spans="3:9" ht="12.75">
      <c r="C132" s="13"/>
      <c r="H132" s="13"/>
      <c r="I132" s="4"/>
    </row>
    <row r="133" spans="3:9" ht="12.75">
      <c r="C133" s="13"/>
      <c r="H133" s="13"/>
      <c r="I133" s="4"/>
    </row>
    <row r="134" spans="3:9" ht="12.75">
      <c r="C134" s="13"/>
      <c r="H134" s="13"/>
      <c r="I134" s="4"/>
    </row>
    <row r="135" spans="3:9" ht="12.75">
      <c r="C135" s="13"/>
      <c r="H135" s="13"/>
      <c r="I135" s="4"/>
    </row>
    <row r="136" spans="3:9" ht="12.75">
      <c r="C136" s="13"/>
      <c r="H136" s="13"/>
      <c r="I136" s="4"/>
    </row>
    <row r="137" spans="3:9" ht="12.75">
      <c r="C137" s="13"/>
      <c r="H137" s="13"/>
      <c r="I137" s="4"/>
    </row>
    <row r="138" spans="3:9" ht="12.75">
      <c r="C138" s="13"/>
      <c r="H138" s="13"/>
      <c r="I138" s="4"/>
    </row>
    <row r="139" spans="3:9" ht="12.75">
      <c r="C139" s="13"/>
      <c r="H139" s="13"/>
      <c r="I139" s="4"/>
    </row>
    <row r="140" spans="3:9" ht="12.75">
      <c r="C140" s="13"/>
      <c r="H140" s="13"/>
      <c r="I140" s="4"/>
    </row>
    <row r="141" spans="3:9" ht="12.75">
      <c r="C141" s="13"/>
      <c r="H141" s="13"/>
      <c r="I141" s="4"/>
    </row>
    <row r="142" spans="3:9" ht="12.75">
      <c r="C142" s="13"/>
      <c r="H142" s="13"/>
      <c r="I142" s="4"/>
    </row>
    <row r="143" spans="3:8" ht="12.75">
      <c r="C143" s="13"/>
      <c r="H143" s="13"/>
    </row>
    <row r="144" spans="3:8" ht="12.75">
      <c r="C144" s="13"/>
      <c r="H144" s="13"/>
    </row>
    <row r="145" spans="3:8" ht="12.75">
      <c r="C145" s="13"/>
      <c r="H145" s="13"/>
    </row>
    <row r="146" spans="3:8" ht="12.75">
      <c r="C146" s="13"/>
      <c r="H146" s="13"/>
    </row>
    <row r="147" spans="3:8" ht="12.75">
      <c r="C147" s="13"/>
      <c r="H147" s="13"/>
    </row>
    <row r="148" spans="3:8" ht="12.75">
      <c r="C148" s="13"/>
      <c r="H148" s="13"/>
    </row>
    <row r="149" spans="3:8" ht="12.75">
      <c r="C149" s="13"/>
      <c r="H149" s="13"/>
    </row>
    <row r="150" spans="3:8" ht="12.75">
      <c r="C150" s="13"/>
      <c r="H150" s="13"/>
    </row>
    <row r="151" spans="3:8" ht="12.75">
      <c r="C151" s="13"/>
      <c r="H151" s="13"/>
    </row>
    <row r="152" spans="3:8" ht="12.75">
      <c r="C152" s="13"/>
      <c r="H152" s="13"/>
    </row>
    <row r="153" spans="3:8" ht="12.75">
      <c r="C153" s="13"/>
      <c r="H153" s="13"/>
    </row>
    <row r="154" spans="3:8" ht="12.75">
      <c r="C154" s="13"/>
      <c r="H154" s="13"/>
    </row>
    <row r="155" spans="3:8" ht="12.75">
      <c r="C155" s="13"/>
      <c r="H155" s="13"/>
    </row>
    <row r="156" spans="3:8" ht="12.75">
      <c r="C156" s="13"/>
      <c r="H156" s="36"/>
    </row>
  </sheetData>
  <sheetProtection/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Jones</dc:creator>
  <cp:keywords/>
  <dc:description/>
  <cp:lastModifiedBy>User</cp:lastModifiedBy>
  <dcterms:created xsi:type="dcterms:W3CDTF">2011-01-26T11:33:41Z</dcterms:created>
  <dcterms:modified xsi:type="dcterms:W3CDTF">2015-05-21T09:20:38Z</dcterms:modified>
  <cp:category/>
  <cp:version/>
  <cp:contentType/>
  <cp:contentStatus/>
</cp:coreProperties>
</file>